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chartEx1.xml" ContentType="application/vnd.ms-office.chartex+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hidePivotFieldList="1" defaultThemeVersion="166925"/>
  <mc:AlternateContent xmlns:mc="http://schemas.openxmlformats.org/markup-compatibility/2006">
    <mc:Choice Requires="x15">
      <x15ac:absPath xmlns:x15ac="http://schemas.microsoft.com/office/spreadsheetml/2010/11/ac" url="C:\Users\Nivedita\Desktop\Extra Courses\Mooc's\EXCEL\Interactive Microsoft Excel Dashboard for Data Analyst 2022\4. Sales Analysis DB\"/>
    </mc:Choice>
  </mc:AlternateContent>
  <xr:revisionPtr revIDLastSave="0" documentId="13_ncr:1_{65BD6B46-CC8E-474C-852C-49F27B17968D}" xr6:coauthVersionLast="47" xr6:coauthVersionMax="47" xr10:uidLastSave="{00000000-0000-0000-0000-000000000000}"/>
  <bookViews>
    <workbookView xWindow="-110" yWindow="-110" windowWidth="19420" windowHeight="10300" activeTab="1" xr2:uid="{B56CFED3-51AA-415D-9A66-502249A9DC21}"/>
  </bookViews>
  <sheets>
    <sheet name="Analysis" sheetId="3" r:id="rId1"/>
    <sheet name="Dashboard" sheetId="1" r:id="rId2"/>
  </sheets>
  <definedNames>
    <definedName name="_xlchart.v1.0" hidden="1">Analysis!$BA$23:$BA$34</definedName>
    <definedName name="_xlchart.v1.1" hidden="1">Analysis!$BB$22</definedName>
    <definedName name="_xlchart.v1.2" hidden="1">Analysis!$BB$23:$BB$34</definedName>
    <definedName name="Range">Analysis!$B$18</definedName>
    <definedName name="Slicer_Country">#N/A</definedName>
    <definedName name="Slicer_Order_Date__Quarter">#N/A</definedName>
    <definedName name="Slicer_Order_Date__Year">#N/A</definedName>
  </definedNames>
  <calcPr calcId="191029"/>
  <pivotCaches>
    <pivotCache cacheId="335" r:id="rId3"/>
    <pivotCache cacheId="338" r:id="rId4"/>
    <pivotCache cacheId="341" r:id="rId5"/>
    <pivotCache cacheId="344" r:id="rId6"/>
    <pivotCache cacheId="347" r:id="rId7"/>
    <pivotCache cacheId="350" r:id="rId8"/>
    <pivotCache cacheId="353" r:id="rId9"/>
    <pivotCache cacheId="356" r:id="rId10"/>
  </pivotCaches>
  <extLst>
    <ext xmlns:x14="http://schemas.microsoft.com/office/spreadsheetml/2009/9/main" uri="{876F7934-8845-4945-9796-88D515C7AA90}">
      <x14:pivotCaches>
        <pivotCache cacheId="8" r:id="rId11"/>
      </x14:pivotCaches>
    </ext>
    <ext xmlns:x14="http://schemas.microsoft.com/office/spreadsheetml/2009/9/main" uri="{BBE1A952-AA13-448e-AADC-164F8A28A991}">
      <x14:slicerCaches>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1000000 Sales Records_ab52d89b-51eb-40ba-b090-71e4adc0930f" name="1000000 Sales Records" connection="Query - 1000000 Sales Records"/>
        </x15:modelTables>
        <x15:extLst>
          <ext xmlns:x16="http://schemas.microsoft.com/office/spreadsheetml/2014/11/main" uri="{9835A34E-60A6-4A7C-AAB8-D5F71C897F49}">
            <x16:modelTimeGroupings>
              <x16:modelTimeGrouping tableName="1000000 Sales Record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G20" i="3" l="1"/>
  <c r="AF31" i="3" s="1"/>
  <c r="AA11" i="3"/>
  <c r="J31" i="3"/>
  <c r="I31" i="3"/>
  <c r="J30" i="3"/>
  <c r="I30" i="3"/>
  <c r="J29" i="3"/>
  <c r="I29" i="3"/>
  <c r="J28" i="3"/>
  <c r="I28" i="3"/>
  <c r="J27" i="3"/>
  <c r="I27" i="3"/>
  <c r="J26" i="3"/>
  <c r="I26" i="3"/>
  <c r="J25" i="3"/>
  <c r="I25" i="3"/>
  <c r="J24" i="3"/>
  <c r="I24" i="3"/>
  <c r="J23" i="3"/>
  <c r="I23" i="3"/>
  <c r="J22" i="3"/>
  <c r="I22" i="3"/>
  <c r="J21" i="3"/>
  <c r="I21" i="3"/>
  <c r="J20" i="3"/>
  <c r="I20" i="3"/>
  <c r="J19" i="3"/>
  <c r="I19" i="3"/>
  <c r="BA31" i="3" l="1"/>
  <c r="BB31" i="3"/>
  <c r="BA32" i="3"/>
  <c r="BB32" i="3"/>
  <c r="BA33" i="3"/>
  <c r="BB33" i="3"/>
  <c r="BA34" i="3"/>
  <c r="BB34" i="3"/>
  <c r="BA25" i="3"/>
  <c r="BB25" i="3"/>
  <c r="BA26" i="3"/>
  <c r="BB26" i="3"/>
  <c r="BA27" i="3"/>
  <c r="BB27" i="3"/>
  <c r="BA28" i="3"/>
  <c r="BB28" i="3"/>
  <c r="BA29" i="3"/>
  <c r="BB29" i="3"/>
  <c r="BA30" i="3"/>
  <c r="BB30" i="3"/>
  <c r="BB24" i="3"/>
  <c r="BA24" i="3"/>
  <c r="BB23" i="3"/>
  <c r="BA23" i="3"/>
  <c r="BB22" i="3"/>
  <c r="BD24" i="3" s="1"/>
  <c r="BA22" i="3"/>
  <c r="AT23" i="3"/>
  <c r="AS23" i="3"/>
  <c r="AT22" i="3"/>
  <c r="AS22" i="3"/>
  <c r="AT21" i="3"/>
  <c r="AS27" i="3" s="1"/>
  <c r="AS21" i="3"/>
  <c r="AP5" i="3"/>
  <c r="AB11" i="3"/>
  <c r="AC11" i="3" s="1"/>
  <c r="AB12" i="3"/>
  <c r="AC12" i="3" s="1"/>
  <c r="AB10" i="3"/>
  <c r="AC10" i="3" s="1"/>
  <c r="AA10" i="3"/>
  <c r="AA12" i="3"/>
  <c r="AB9" i="3"/>
  <c r="AA9" i="3"/>
  <c r="AG27" i="3"/>
  <c r="AF27" i="3"/>
  <c r="AG26" i="3"/>
  <c r="AF26" i="3"/>
  <c r="AG25" i="3"/>
  <c r="AF25" i="3"/>
  <c r="AG24" i="3"/>
  <c r="AF24" i="3"/>
  <c r="AG23" i="3"/>
  <c r="AF23" i="3"/>
  <c r="AG22" i="3"/>
  <c r="AF22" i="3"/>
  <c r="AG21" i="3"/>
  <c r="AF21" i="3"/>
  <c r="AF20" i="3"/>
  <c r="C21" i="3"/>
  <c r="C22" i="3"/>
  <c r="C23" i="3"/>
  <c r="C24" i="3"/>
  <c r="C25" i="3"/>
  <c r="C26" i="3"/>
  <c r="C27" i="3"/>
  <c r="C28" i="3"/>
  <c r="C29" i="3"/>
  <c r="C30" i="3"/>
  <c r="C31" i="3"/>
  <c r="C20" i="3"/>
  <c r="C19" i="3"/>
  <c r="B34" i="3" s="1"/>
  <c r="B20" i="3"/>
  <c r="B21" i="3"/>
  <c r="B22" i="3"/>
  <c r="B23" i="3"/>
  <c r="B24" i="3"/>
  <c r="B25" i="3"/>
  <c r="B26" i="3"/>
  <c r="B27" i="3"/>
  <c r="B28" i="3"/>
  <c r="B29" i="3"/>
  <c r="B30" i="3"/>
  <c r="B31" i="3"/>
  <c r="B19" i="3"/>
  <c r="AT24" i="3" l="1"/>
  <c r="AU22" i="3" s="1"/>
  <c r="AU15" i="3" l="1"/>
  <c r="AU23"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710B8E9-4E03-4D09-B41B-38B1E1AF5943}" name="Query - 1000000 Sales Records" description="Connection to the '1000000 Sales Records' query in the workbook." type="100" refreshedVersion="6" minRefreshableVersion="5">
    <extLst>
      <ext xmlns:x15="http://schemas.microsoft.com/office/spreadsheetml/2010/11/main" uri="{DE250136-89BD-433C-8126-D09CA5730AF9}">
        <x15:connection id="db69e307-d581-4ab0-817f-655de5ffc023"/>
      </ext>
    </extLst>
  </connection>
  <connection id="2" xr16:uid="{8CAB9135-74B7-407E-9699-03B6DAED87F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<sst xmlns="http://schemas.openxmlformats.org/spreadsheetml/2006/main" count="276" uniqueCount="251">
  <si>
    <t>Qtr1</t>
  </si>
  <si>
    <t>Jan</t>
  </si>
  <si>
    <t>Feb</t>
  </si>
  <si>
    <t>Mar</t>
  </si>
  <si>
    <t>Qtr2</t>
  </si>
  <si>
    <t>Apr</t>
  </si>
  <si>
    <t>May</t>
  </si>
  <si>
    <t>Jun</t>
  </si>
  <si>
    <t>Qtr3</t>
  </si>
  <si>
    <t>Jul</t>
  </si>
  <si>
    <t>Aug</t>
  </si>
  <si>
    <t>Sep</t>
  </si>
  <si>
    <t>Qtr4</t>
  </si>
  <si>
    <t>Oct</t>
  </si>
  <si>
    <t>Nov</t>
  </si>
  <si>
    <t>Dec</t>
  </si>
  <si>
    <t>Order Date (Month)</t>
  </si>
  <si>
    <t xml:space="preserve"> Units Sold</t>
  </si>
  <si>
    <t xml:space="preserve"> Revenue</t>
  </si>
  <si>
    <t xml:space="preserve"> COGS</t>
  </si>
  <si>
    <t xml:space="preserve"> Profit</t>
  </si>
  <si>
    <t>Orders</t>
  </si>
  <si>
    <t>Transaction</t>
  </si>
  <si>
    <t>Units Sold</t>
  </si>
  <si>
    <t>Region</t>
  </si>
  <si>
    <t>Asia</t>
  </si>
  <si>
    <t>Australia and Oceania</t>
  </si>
  <si>
    <t>Central America and the Caribbean</t>
  </si>
  <si>
    <t>Europe</t>
  </si>
  <si>
    <t>Middle East and North Africa</t>
  </si>
  <si>
    <t>North America</t>
  </si>
  <si>
    <t>Sub-Saharan Africa</t>
  </si>
  <si>
    <t>Country</t>
  </si>
  <si>
    <t>Antigua and Barbuda</t>
  </si>
  <si>
    <t>Barbados</t>
  </si>
  <si>
    <t>Belize</t>
  </si>
  <si>
    <t>Costa Rica</t>
  </si>
  <si>
    <t>Cuba</t>
  </si>
  <si>
    <t>Dominica</t>
  </si>
  <si>
    <t>Dominican Republic</t>
  </si>
  <si>
    <t>El Salvador</t>
  </si>
  <si>
    <t>Grenada</t>
  </si>
  <si>
    <t>Guatemala</t>
  </si>
  <si>
    <t>Haiti</t>
  </si>
  <si>
    <t>Honduras</t>
  </si>
  <si>
    <t>Jamaica</t>
  </si>
  <si>
    <t>Nicaragua</t>
  </si>
  <si>
    <t>Panama</t>
  </si>
  <si>
    <t>Saint Kitts and Nevis</t>
  </si>
  <si>
    <t>Saint Lucia</t>
  </si>
  <si>
    <t>Saint Vincent and the Grenadines</t>
  </si>
  <si>
    <t>The Bahamas</t>
  </si>
  <si>
    <t>Trinidad and Tobago</t>
  </si>
  <si>
    <t>Delivery day group</t>
  </si>
  <si>
    <t>Within 2 months</t>
  </si>
  <si>
    <t>Within a month</t>
  </si>
  <si>
    <t>Within a week</t>
  </si>
  <si>
    <t>Empty</t>
  </si>
  <si>
    <t>Afghanistan</t>
  </si>
  <si>
    <t>Albania</t>
  </si>
  <si>
    <t>Algeria</t>
  </si>
  <si>
    <t>Andorra</t>
  </si>
  <si>
    <t>Angola</t>
  </si>
  <si>
    <t>Armenia</t>
  </si>
  <si>
    <t>Australia</t>
  </si>
  <si>
    <t>Austria</t>
  </si>
  <si>
    <t>Azerbaijan</t>
  </si>
  <si>
    <t>Bahrain</t>
  </si>
  <si>
    <t>Bangladesh</t>
  </si>
  <si>
    <t>Belarus</t>
  </si>
  <si>
    <t>Belgium</t>
  </si>
  <si>
    <t>Benin</t>
  </si>
  <si>
    <t>Bhutan</t>
  </si>
  <si>
    <t>Bosnia and Herzegovina</t>
  </si>
  <si>
    <t>Botswana</t>
  </si>
  <si>
    <t>Brunei</t>
  </si>
  <si>
    <t>Bulgaria</t>
  </si>
  <si>
    <t>Burkina Faso</t>
  </si>
  <si>
    <t>Burundi</t>
  </si>
  <si>
    <t>Cambodia</t>
  </si>
  <si>
    <t>Cameroon</t>
  </si>
  <si>
    <t>Canada</t>
  </si>
  <si>
    <t>Cape Verde</t>
  </si>
  <si>
    <t>Central African Republic</t>
  </si>
  <si>
    <t>Chad</t>
  </si>
  <si>
    <t>China</t>
  </si>
  <si>
    <t>Comoros</t>
  </si>
  <si>
    <t>Cote d'Ivoire</t>
  </si>
  <si>
    <t>Croatia</t>
  </si>
  <si>
    <t>Cyprus</t>
  </si>
  <si>
    <t>Czech Republic</t>
  </si>
  <si>
    <t>Democratic Republic of the Congo</t>
  </si>
  <si>
    <t>Denmark</t>
  </si>
  <si>
    <t>Djibouti</t>
  </si>
  <si>
    <t>East Timor</t>
  </si>
  <si>
    <t>Egypt</t>
  </si>
  <si>
    <t>Equatorial Guinea</t>
  </si>
  <si>
    <t>Eritrea</t>
  </si>
  <si>
    <t>Estonia</t>
  </si>
  <si>
    <t>Ethiopia</t>
  </si>
  <si>
    <t>Federated States of Micronesia</t>
  </si>
  <si>
    <t>Fiji</t>
  </si>
  <si>
    <t>Finland</t>
  </si>
  <si>
    <t>France</t>
  </si>
  <si>
    <t>Gabon</t>
  </si>
  <si>
    <t>Georgia</t>
  </si>
  <si>
    <t>Germany</t>
  </si>
  <si>
    <t>Ghana</t>
  </si>
  <si>
    <t>Greece</t>
  </si>
  <si>
    <t>Greenland</t>
  </si>
  <si>
    <t>Guinea</t>
  </si>
  <si>
    <t>Guinea-Bissau</t>
  </si>
  <si>
    <t>Hungary</t>
  </si>
  <si>
    <t>Iceland</t>
  </si>
  <si>
    <t>India</t>
  </si>
  <si>
    <t>Indonesia</t>
  </si>
  <si>
    <t>Iran</t>
  </si>
  <si>
    <t>Iraq</t>
  </si>
  <si>
    <t>Ireland</t>
  </si>
  <si>
    <t>Israel</t>
  </si>
  <si>
    <t>Italy</t>
  </si>
  <si>
    <t>Japan</t>
  </si>
  <si>
    <t>Jordan</t>
  </si>
  <si>
    <t>Kazakhstan</t>
  </si>
  <si>
    <t>Kenya</t>
  </si>
  <si>
    <t>Kiribati</t>
  </si>
  <si>
    <t>Kosovo</t>
  </si>
  <si>
    <t>Kuwait</t>
  </si>
  <si>
    <t>Kyrgyzstan</t>
  </si>
  <si>
    <t>Laos</t>
  </si>
  <si>
    <t>Latvia</t>
  </si>
  <si>
    <t>Lebanon</t>
  </si>
  <si>
    <t>Lesotho</t>
  </si>
  <si>
    <t>Liberia</t>
  </si>
  <si>
    <t>Libya</t>
  </si>
  <si>
    <t>Liechtenstein</t>
  </si>
  <si>
    <t>Lithuania</t>
  </si>
  <si>
    <t>Luxembourg</t>
  </si>
  <si>
    <t>Macedonia</t>
  </si>
  <si>
    <t>Madagascar</t>
  </si>
  <si>
    <t>Malawi</t>
  </si>
  <si>
    <t>Malaysia</t>
  </si>
  <si>
    <t>Maldives</t>
  </si>
  <si>
    <t>Mali</t>
  </si>
  <si>
    <t>Malta</t>
  </si>
  <si>
    <t>Marshall Islands</t>
  </si>
  <si>
    <t>Mauritania</t>
  </si>
  <si>
    <t>Mauritius</t>
  </si>
  <si>
    <t>Mexico</t>
  </si>
  <si>
    <t>Moldova</t>
  </si>
  <si>
    <t>Monaco</t>
  </si>
  <si>
    <t>Mongolia</t>
  </si>
  <si>
    <t>Montenegro</t>
  </si>
  <si>
    <t>Morocco</t>
  </si>
  <si>
    <t>Mozambique</t>
  </si>
  <si>
    <t>Myanmar</t>
  </si>
  <si>
    <t>Namibia</t>
  </si>
  <si>
    <t>Nauru</t>
  </si>
  <si>
    <t>Nepal</t>
  </si>
  <si>
    <t>Netherlands</t>
  </si>
  <si>
    <t>New Zealand</t>
  </si>
  <si>
    <t>Niger</t>
  </si>
  <si>
    <t>Nigeria</t>
  </si>
  <si>
    <t>North Korea</t>
  </si>
  <si>
    <t>Norway</t>
  </si>
  <si>
    <t>Oman</t>
  </si>
  <si>
    <t>Pakistan</t>
  </si>
  <si>
    <t>Palau</t>
  </si>
  <si>
    <t>Papua New Guinea</t>
  </si>
  <si>
    <t>Philippines</t>
  </si>
  <si>
    <t>Poland</t>
  </si>
  <si>
    <t>Portugal</t>
  </si>
  <si>
    <t>Qatar</t>
  </si>
  <si>
    <t>Republic of the Congo</t>
  </si>
  <si>
    <t>Romania</t>
  </si>
  <si>
    <t>Russia</t>
  </si>
  <si>
    <t>Rwanda</t>
  </si>
  <si>
    <t>Samoa</t>
  </si>
  <si>
    <t>San Marino</t>
  </si>
  <si>
    <t>Sao Tome and Principe</t>
  </si>
  <si>
    <t>Saudi Arabia</t>
  </si>
  <si>
    <t>Senegal</t>
  </si>
  <si>
    <t>Serbia</t>
  </si>
  <si>
    <t>Seychelles</t>
  </si>
  <si>
    <t>Sierra Leone</t>
  </si>
  <si>
    <t>Singapore</t>
  </si>
  <si>
    <t>Slovakia</t>
  </si>
  <si>
    <t>Slovenia</t>
  </si>
  <si>
    <t>Solomon Islands</t>
  </si>
  <si>
    <t>Somalia</t>
  </si>
  <si>
    <t>South Africa</t>
  </si>
  <si>
    <t>South Korea</t>
  </si>
  <si>
    <t>South Sudan</t>
  </si>
  <si>
    <t>Spain</t>
  </si>
  <si>
    <t>Sri Lanka</t>
  </si>
  <si>
    <t>Sudan</t>
  </si>
  <si>
    <t>Swaziland</t>
  </si>
  <si>
    <t>Sweden</t>
  </si>
  <si>
    <t>Switzerland</t>
  </si>
  <si>
    <t>Syria</t>
  </si>
  <si>
    <t>Taiwan</t>
  </si>
  <si>
    <t>Tajikistan</t>
  </si>
  <si>
    <t>Tanzania</t>
  </si>
  <si>
    <t>Thailand</t>
  </si>
  <si>
    <t>The Gambia</t>
  </si>
  <si>
    <t>Togo</t>
  </si>
  <si>
    <t>Tonga</t>
  </si>
  <si>
    <t>Tunisia</t>
  </si>
  <si>
    <t>Turkey</t>
  </si>
  <si>
    <t>Turkmenistan</t>
  </si>
  <si>
    <t>Tuvalu</t>
  </si>
  <si>
    <t>Uganda</t>
  </si>
  <si>
    <t>Ukraine</t>
  </si>
  <si>
    <t>United Arab Emirates</t>
  </si>
  <si>
    <t>United Kingdom</t>
  </si>
  <si>
    <t>United States of America</t>
  </si>
  <si>
    <t>Uzbekistan</t>
  </si>
  <si>
    <t>Vanuatu</t>
  </si>
  <si>
    <t>Vatican City</t>
  </si>
  <si>
    <t>Vietnam</t>
  </si>
  <si>
    <t>Yemen</t>
  </si>
  <si>
    <t>Zambia</t>
  </si>
  <si>
    <t>Zimbabwe</t>
  </si>
  <si>
    <t>Shipping internal to customers</t>
  </si>
  <si>
    <t>Regional analysis</t>
  </si>
  <si>
    <t>Sales channel</t>
  </si>
  <si>
    <t>Sales Channel</t>
  </si>
  <si>
    <t>Offline</t>
  </si>
  <si>
    <t>Online</t>
  </si>
  <si>
    <t>Item Type</t>
  </si>
  <si>
    <t>Baby Food</t>
  </si>
  <si>
    <t>Beverages</t>
  </si>
  <si>
    <t>Cereal</t>
  </si>
  <si>
    <t>Clothes</t>
  </si>
  <si>
    <t>Cosmetics</t>
  </si>
  <si>
    <t>Fruits</t>
  </si>
  <si>
    <t>Household</t>
  </si>
  <si>
    <t>Meat</t>
  </si>
  <si>
    <t>Office Supplies</t>
  </si>
  <si>
    <t>Personal Care</t>
  </si>
  <si>
    <t>Snacks</t>
  </si>
  <si>
    <t>Vegetables</t>
  </si>
  <si>
    <t>Order Date (Quarter)</t>
  </si>
  <si>
    <t>Quarterly insights</t>
  </si>
  <si>
    <t>Cards</t>
  </si>
  <si>
    <t>This helps us to count</t>
  </si>
  <si>
    <t>%</t>
  </si>
  <si>
    <t>Total</t>
  </si>
  <si>
    <t>Option button control for monthly analysis</t>
  </si>
  <si>
    <t>Option button control for quarterly analysis</t>
  </si>
  <si>
    <t>Monthly insights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</si>
</sst>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3" formatCode="_(* #,##0.00_);_(* \(#,##0.00\);_(* &quot;-&quot;??_);_(@_)"/>
    <numFmt numFmtId="164" formatCode="_(* #,##0_);_(* \(#,##0\);_(* &quot;-&quot;??_);_(@_)"/>
    <numFmt numFmtId="165" formatCode="&quot;$&quot;#,##0"/>
    <numFmt numFmtId="166" formatCode="0.0%"/>
  </numFmts>
  <fonts count="11" x14ac:knownFonts="1">
    <font>
      <sz val="11"/>
      <color theme="1"/>
      <name val="Calibri"/>
      <family val="2"/>
      <scheme val="minor"/>
    </font>
    <font>
      <sz val="11"/>
      <color theme="1"/>
      <name val="Calibri"/>
      <family val="2"/>
      <scheme val="minor"/>
    </font>
    <font>
      <sz val="11"/>
      <color theme="0" tint="-0.249977111117893"/>
      <name val="Calibri"/>
      <family val="2"/>
      <scheme val="minor"/>
    </font>
    <font>
      <sz val="14"/>
      <color theme="0" tint="-0.249977111117893"/>
      <name val="Calibri"/>
      <family val="2"/>
      <scheme val="minor"/>
    </font>
    <font>
      <b/>
      <sz val="11"/>
      <color theme="0" tint="-0.249977111117893"/>
      <name val="Calibri"/>
      <family val="2"/>
      <scheme val="minor"/>
    </font>
    <font>
      <sz val="22"/>
      <color theme="0" tint="-4.9989318521683403E-2"/>
      <name val="Calibri"/>
      <family val="2"/>
      <scheme val="minor"/>
    </font>
    <font>
      <b/>
      <sz val="11"/>
      <color theme="1" tint="0.14999847407452621"/>
      <name val="Calibri"/>
      <family val="2"/>
      <scheme val="minor"/>
    </font>
    <font>
      <sz val="22"/>
      <color theme="1"/>
      <name val="Calibri"/>
      <family val="2"/>
      <scheme val="minor"/>
    </font>
    <font>
      <sz val="8"/>
      <color rgb="FF000000"/>
      <name val="Segoe UI"/>
      <family val="2"/>
    </font>
    <font>
      <b/>
      <sz val="11"/>
      <color theme="1"/>
      <name val="Calibri"/>
      <family val="2"/>
      <scheme val="minor"/>
    </font>
    <font>
      <sz val="22"/>
      <color theme="0" tint="-0.249977111117893"/>
      <name val="Calibri"/>
      <family val="2"/>
      <scheme val="minor"/>
    </font>
  </fonts>
  <fills count="6">
    <fill>
      <patternFill patternType="none"/>
    </fill>
    <fill>
      <patternFill patternType="gray125"/>
    </fill>
    <fill>
      <patternFill patternType="solid">
        <fgColor theme="0" tint="-4.9989318521683403E-2"/>
        <bgColor indexed="64"/>
      </patternFill>
    </fill>
    <fill>
      <patternFill patternType="solid">
        <fgColor rgb="FFFFC000"/>
        <bgColor indexed="64"/>
      </patternFill>
    </fill>
    <fill>
      <patternFill patternType="solid">
        <fgColor rgb="FF57257D"/>
        <bgColor indexed="64"/>
      </patternFill>
    </fill>
    <fill>
      <patternFill patternType="solid">
        <fgColor theme="0" tint="-0.249977111117893"/>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43" fontId="1" fillId="0" borderId="0" applyFont="0" applyFill="0" applyBorder="0" applyAlignment="0" applyProtection="0"/>
  </cellStyleXfs>
  <cellXfs count="31">
    <xf numFmtId="0" fontId="0" fillId="0" borderId="0" xfId="0"/>
    <xf numFmtId="0" fontId="0" fillId="2" borderId="0" xfId="0" applyFill="1"/>
    <xf numFmtId="164" fontId="5" fillId="2" borderId="0" xfId="1" applyNumberFormat="1" applyFont="1" applyFill="1" applyAlignment="1">
      <alignment horizontal="center" vertical="center"/>
    </xf>
    <xf numFmtId="165" fontId="5" fillId="2" borderId="0" xfId="0" applyNumberFormat="1" applyFont="1" applyFill="1" applyAlignment="1">
      <alignment horizontal="center" vertical="center"/>
    </xf>
    <xf numFmtId="164" fontId="7" fillId="2" borderId="0" xfId="1" applyNumberFormat="1" applyFont="1" applyFill="1"/>
    <xf numFmtId="165" fontId="7" fillId="2" borderId="0" xfId="0" applyNumberFormat="1" applyFont="1" applyFill="1"/>
    <xf numFmtId="0" fontId="0" fillId="0" borderId="0" xfId="0" pivotButton="1"/>
    <xf numFmtId="164" fontId="0" fillId="0" borderId="0" xfId="0" applyNumberFormat="1"/>
    <xf numFmtId="164" fontId="0" fillId="0" borderId="0" xfId="1" applyNumberFormat="1" applyFont="1"/>
    <xf numFmtId="166" fontId="0" fillId="0" borderId="0" xfId="0" applyNumberFormat="1"/>
    <xf numFmtId="0" fontId="0" fillId="0" borderId="1" xfId="0" pivotButton="1" applyBorder="1"/>
    <xf numFmtId="0" fontId="0" fillId="0" borderId="1" xfId="0" applyBorder="1"/>
    <xf numFmtId="164" fontId="0" fillId="0" borderId="1" xfId="0" applyNumberFormat="1" applyBorder="1"/>
    <xf numFmtId="164" fontId="0" fillId="0" borderId="1" xfId="1" applyNumberFormat="1" applyFont="1" applyBorder="1"/>
    <xf numFmtId="0" fontId="0" fillId="3" borderId="0" xfId="0" applyFill="1"/>
    <xf numFmtId="0" fontId="9" fillId="0" borderId="0" xfId="0" applyFont="1"/>
    <xf numFmtId="166" fontId="0" fillId="0" borderId="1" xfId="0" applyNumberFormat="1" applyBorder="1"/>
    <xf numFmtId="0" fontId="9" fillId="0" borderId="1" xfId="0" applyFont="1" applyBorder="1"/>
    <xf numFmtId="164" fontId="9" fillId="0" borderId="0" xfId="1" applyNumberFormat="1" applyFont="1"/>
    <xf numFmtId="164" fontId="9" fillId="0" borderId="1" xfId="1" applyNumberFormat="1" applyFont="1" applyBorder="1"/>
    <xf numFmtId="14" fontId="0" fillId="0" borderId="0" xfId="0" applyNumberFormat="1"/>
    <xf numFmtId="4" fontId="0" fillId="0" borderId="0" xfId="0" applyNumberFormat="1"/>
    <xf numFmtId="0" fontId="2" fillId="0" borderId="0" xfId="0" applyFont="1"/>
    <xf numFmtId="0" fontId="0" fillId="4" borderId="0" xfId="0" applyFill="1"/>
    <xf numFmtId="0" fontId="2" fillId="4" borderId="0" xfId="0" applyFont="1" applyFill="1"/>
    <xf numFmtId="0" fontId="4" fillId="4" borderId="0" xfId="0" applyFont="1" applyFill="1" applyAlignment="1">
      <alignment vertical="center"/>
    </xf>
    <xf numFmtId="0" fontId="6" fillId="4" borderId="0" xfId="0" applyFont="1" applyFill="1"/>
    <xf numFmtId="0" fontId="2" fillId="5" borderId="0" xfId="0" applyFont="1" applyFill="1"/>
    <xf numFmtId="0" fontId="3" fillId="5" borderId="0" xfId="0" applyFont="1" applyFill="1" applyAlignment="1">
      <alignment horizontal="center" vertical="center"/>
    </xf>
    <xf numFmtId="164" fontId="10" fillId="5" borderId="0" xfId="1" applyNumberFormat="1" applyFont="1" applyFill="1" applyAlignment="1">
      <alignment horizontal="center" vertical="center"/>
    </xf>
    <xf numFmtId="165" fontId="10" fillId="5" borderId="0" xfId="0" applyNumberFormat="1" applyFont="1" applyFill="1" applyAlignment="1">
      <alignment horizontal="center" vertical="center"/>
    </xf>
  </cellXfs>
  <cellStyles count="2">
    <cellStyle name="Comma" xfId="1" builtinId="3"/>
    <cellStyle name="Normal" xfId="0" builtinId="0"/>
  </cellStyles>
  <dxfs count="54">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numFmt numFmtId="164" formatCode="_(* #,##0_);_(* \(#,##0\);_(*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
      <font>
        <b/>
        <i val="0"/>
        <color theme="0" tint="-0.24994659260841701"/>
      </font>
      <fill>
        <patternFill>
          <bgColor rgb="FF7030A0"/>
        </patternFill>
      </fill>
      <border diagonalUp="0" diagonalDown="0">
        <left/>
        <right/>
        <top/>
        <bottom/>
        <vertical/>
        <horizontal/>
      </border>
    </dxf>
    <dxf>
      <font>
        <color theme="1"/>
      </font>
      <fill>
        <patternFill>
          <bgColor rgb="FF7030A0"/>
        </patternFill>
      </fill>
      <border diagonalUp="0" diagonalDown="0">
        <left/>
        <right/>
        <top/>
        <bottom/>
        <vertical/>
        <horizontal/>
      </border>
    </dxf>
  </dxfs>
  <tableStyles count="1" defaultTableStyle="TableStyleMedium2" defaultPivotStyle="PivotStyleLight16">
    <tableStyle name="SlicerStyleLight1 2" pivot="0" table="0" count="10" xr9:uid="{7081AFCC-7318-4C61-97DF-BC6EED0F1C3B}">
      <tableStyleElement type="wholeTable" dxfId="53"/>
      <tableStyleElement type="headerRow" dxfId="52"/>
    </tableStyle>
  </tableStyles>
  <colors>
    <mruColors>
      <color rgb="FF57257D"/>
      <color rgb="FF9900CC"/>
      <color rgb="FF863D0C"/>
      <color rgb="FF1B0C26"/>
      <color rgb="FF3A195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b/>
            <i/>
            <color rgb="FF000000"/>
          </font>
          <fill>
            <patternFill patternType="solid">
              <fgColor auto="1"/>
              <bgColor theme="5"/>
            </patternFill>
          </fill>
          <border diagonalUp="0" diagonalDown="0">
            <left/>
            <right/>
            <top/>
            <bottom/>
            <vertical/>
            <horizontal/>
          </border>
        </dxf>
        <dxf>
          <font>
            <b/>
            <i/>
            <color theme="1" tint="0.24994659260841701"/>
          </font>
          <fill>
            <patternFill patternType="solid">
              <fgColor auto="1"/>
              <bgColor rgb="FF00B0F0"/>
            </patternFill>
          </fill>
          <border diagonalUp="0" diagonalDown="0">
            <left/>
            <right/>
            <top/>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theme="0" tint="-4.9989318521683403E-2"/>
          </font>
          <fill>
            <patternFill patternType="solid">
              <fgColor theme="4" tint="0.59999389629810485"/>
              <bgColor rgb="FF57257D"/>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theme="0" tint="-0.14996795556505021"/>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sharedStrings" Target="sharedStrings.xml"/><Relationship Id="rId26" Type="http://schemas.openxmlformats.org/officeDocument/2006/relationships/customXml" Target="../customXml/item6.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5.xml"/><Relationship Id="rId12" Type="http://schemas.microsoft.com/office/2007/relationships/slicerCache" Target="slicerCaches/slicerCache1.xml"/><Relationship Id="rId17" Type="http://schemas.openxmlformats.org/officeDocument/2006/relationships/styles" Target="styles.xml"/><Relationship Id="rId25" Type="http://schemas.openxmlformats.org/officeDocument/2006/relationships/customXml" Target="../customXml/item5.xml"/><Relationship Id="rId33"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alcChain" Target="calcChain.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8.xml"/><Relationship Id="rId19" Type="http://schemas.openxmlformats.org/officeDocument/2006/relationships/powerPivotData" Target="model/item.data"/><Relationship Id="rId31" Type="http://schemas.openxmlformats.org/officeDocument/2006/relationships/customXml" Target="../customXml/item1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3.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2.9871005153977868E-2"/>
          <c:y val="5.1565377532228361E-2"/>
          <c:w val="0.94025798969204422"/>
          <c:h val="0.77754498919679249"/>
        </c:manualLayout>
      </c:layout>
      <c:barChart>
        <c:barDir val="col"/>
        <c:grouping val="clustered"/>
        <c:varyColors val="0"/>
        <c:ser>
          <c:idx val="0"/>
          <c:order val="0"/>
          <c:tx>
            <c:strRef>
              <c:f>Analysis!$C$19</c:f>
              <c:strCache>
                <c:ptCount val="1"/>
                <c:pt idx="0">
                  <c:v>  Profit </c:v>
                </c:pt>
              </c:strCache>
            </c:strRef>
          </c:tx>
          <c:spPr>
            <a:solidFill>
              <a:srgbClr val="7030A0"/>
            </a:solidFill>
            <a:ln>
              <a:noFill/>
            </a:ln>
            <a:effectLst/>
          </c:spPr>
          <c:invertIfNegative val="0"/>
          <c:dLbls>
            <c:spPr>
              <a:solidFill>
                <a:schemeClr val="tx1">
                  <a:alpha val="53000"/>
                </a:schemeClr>
              </a:solidFill>
              <a:ln>
                <a:noFill/>
              </a:ln>
              <a:effectLst/>
            </c:spPr>
            <c:txPr>
              <a:bodyPr rot="-5400000" spcFirstLastPara="1" vertOverflow="ellipsis" wrap="square" lIns="0" tIns="19050" rIns="38100" bIns="19050" anchor="ctr" anchorCtr="1">
                <a:spAutoFit/>
              </a:bodyPr>
              <a:lstStyle/>
              <a:p>
                <a:pPr>
                  <a:defRPr sz="900" b="1" i="0" u="none" strike="noStrike" kern="1200" baseline="0">
                    <a:solidFill>
                      <a:schemeClr val="bg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solidFill>
                        <a:schemeClr val="tx1">
                          <a:lumMod val="35000"/>
                          <a:lumOff val="65000"/>
                        </a:schemeClr>
                      </a:solidFill>
                      <a:round/>
                    </a:ln>
                    <a:effectLst/>
                  </c:spPr>
                </c15:leaderLines>
              </c:ext>
            </c:extLst>
          </c:dLbls>
          <c:cat>
            <c:strRef>
              <c:f>Analysis!$B$20:$B$31</c:f>
              <c:strCache>
                <c:ptCount val="12"/>
                <c:pt idx="0">
                  <c:v> Jan </c:v>
                </c:pt>
                <c:pt idx="1">
                  <c:v> Feb </c:v>
                </c:pt>
                <c:pt idx="2">
                  <c:v> Mar </c:v>
                </c:pt>
                <c:pt idx="3">
                  <c:v> Apr </c:v>
                </c:pt>
                <c:pt idx="4">
                  <c:v> May </c:v>
                </c:pt>
                <c:pt idx="5">
                  <c:v> Jun </c:v>
                </c:pt>
                <c:pt idx="6">
                  <c:v> Jul </c:v>
                </c:pt>
                <c:pt idx="7">
                  <c:v> Aug </c:v>
                </c:pt>
                <c:pt idx="8">
                  <c:v> Sep </c:v>
                </c:pt>
                <c:pt idx="9">
                  <c:v> Oct </c:v>
                </c:pt>
                <c:pt idx="10">
                  <c:v> Nov </c:v>
                </c:pt>
                <c:pt idx="11">
                  <c:v> Dec </c:v>
                </c:pt>
              </c:strCache>
            </c:strRef>
          </c:cat>
          <c:val>
            <c:numRef>
              <c:f>Analysis!$C$20:$C$31</c:f>
              <c:numCache>
                <c:formatCode>_(* #,##0_);_(* \(#,##0\);_(* "-"??_);_(@_)</c:formatCode>
                <c:ptCount val="12"/>
                <c:pt idx="0">
                  <c:v>35028262790.279999</c:v>
                </c:pt>
                <c:pt idx="1">
                  <c:v>31942260262.080002</c:v>
                </c:pt>
                <c:pt idx="2">
                  <c:v>35146742129.910004</c:v>
                </c:pt>
                <c:pt idx="3">
                  <c:v>34060632537.740002</c:v>
                </c:pt>
                <c:pt idx="4">
                  <c:v>35266856418.690002</c:v>
                </c:pt>
                <c:pt idx="5">
                  <c:v>34047966875.970001</c:v>
                </c:pt>
                <c:pt idx="6">
                  <c:v>34874128460.639999</c:v>
                </c:pt>
                <c:pt idx="7">
                  <c:v>30771205170.990002</c:v>
                </c:pt>
                <c:pt idx="8">
                  <c:v>29770963802.16</c:v>
                </c:pt>
                <c:pt idx="9">
                  <c:v>30786759409.650002</c:v>
                </c:pt>
                <c:pt idx="10">
                  <c:v>29906949085.25</c:v>
                </c:pt>
                <c:pt idx="11">
                  <c:v>30692834705.59</c:v>
                </c:pt>
              </c:numCache>
            </c:numRef>
          </c:val>
          <c:extLst>
            <c:ext xmlns:c16="http://schemas.microsoft.com/office/drawing/2014/chart" uri="{C3380CC4-5D6E-409C-BE32-E72D297353CC}">
              <c16:uniqueId val="{00000000-3D2F-47F1-9D46-DFA5CAE5479D}"/>
            </c:ext>
          </c:extLst>
        </c:ser>
        <c:dLbls>
          <c:showLegendKey val="0"/>
          <c:showVal val="0"/>
          <c:showCatName val="0"/>
          <c:showSerName val="0"/>
          <c:showPercent val="0"/>
          <c:showBubbleSize val="0"/>
        </c:dLbls>
        <c:gapWidth val="16"/>
        <c:axId val="1096229343"/>
        <c:axId val="1145545167"/>
      </c:barChart>
      <c:catAx>
        <c:axId val="1096229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145545167"/>
        <c:crosses val="autoZero"/>
        <c:auto val="1"/>
        <c:lblAlgn val="ctr"/>
        <c:lblOffset val="100"/>
        <c:noMultiLvlLbl val="0"/>
      </c:catAx>
      <c:valAx>
        <c:axId val="1145545167"/>
        <c:scaling>
          <c:orientation val="minMax"/>
        </c:scaling>
        <c:delete val="1"/>
        <c:axPos val="l"/>
        <c:majorGridlines>
          <c:spPr>
            <a:ln w="9525" cap="flat" cmpd="sng" algn="ctr">
              <a:gradFill>
                <a:gsLst>
                  <a:gs pos="0">
                    <a:schemeClr val="accent1">
                      <a:lumMod val="5000"/>
                      <a:lumOff val="95000"/>
                    </a:schemeClr>
                  </a:gs>
                  <a:gs pos="100000">
                    <a:schemeClr val="accent1">
                      <a:lumMod val="30000"/>
                      <a:lumOff val="70000"/>
                    </a:schemeClr>
                  </a:gs>
                </a:gsLst>
                <a:lin ang="5400000" scaled="1"/>
              </a:gradFill>
              <a:round/>
            </a:ln>
            <a:effectLst/>
          </c:spPr>
        </c:majorGridlines>
        <c:numFmt formatCode="_(* #,##0_);_(* \(#,##0\);_(* &quot;-&quot;??_);_(@_)" sourceLinked="1"/>
        <c:majorTickMark val="none"/>
        <c:minorTickMark val="none"/>
        <c:tickLblPos val="nextTo"/>
        <c:crossAx val="1096229343"/>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45824277953279791"/>
          <c:y val="4.363636363636364E-2"/>
          <c:w val="0.49586101374294816"/>
          <c:h val="0.94181818181818178"/>
        </c:manualLayout>
      </c:layout>
      <c:barChart>
        <c:barDir val="bar"/>
        <c:grouping val="clustered"/>
        <c:varyColors val="0"/>
        <c:ser>
          <c:idx val="0"/>
          <c:order val="0"/>
          <c:tx>
            <c:strRef>
              <c:f>Analysis!$AG$20</c:f>
              <c:strCache>
                <c:ptCount val="1"/>
                <c:pt idx="0">
                  <c:v>  Profit </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Analysis!$AF$21:$AF$27</c:f>
              <c:strCache>
                <c:ptCount val="7"/>
                <c:pt idx="0">
                  <c:v> Sub-Saharan Africa </c:v>
                </c:pt>
                <c:pt idx="1">
                  <c:v> Europe </c:v>
                </c:pt>
                <c:pt idx="2">
                  <c:v> Asia </c:v>
                </c:pt>
                <c:pt idx="3">
                  <c:v> Middle East and North Africa </c:v>
                </c:pt>
                <c:pt idx="4">
                  <c:v> Central America and the Caribbean </c:v>
                </c:pt>
                <c:pt idx="5">
                  <c:v> Australia and Oceania </c:v>
                </c:pt>
                <c:pt idx="6">
                  <c:v> North America </c:v>
                </c:pt>
              </c:strCache>
            </c:strRef>
          </c:cat>
          <c:val>
            <c:numRef>
              <c:f>Analysis!$AG$21:$AG$27</c:f>
              <c:numCache>
                <c:formatCode>_(* #,##0_);_(* \(#,##0\);_(* "-"??_);_(@_)</c:formatCode>
                <c:ptCount val="7"/>
                <c:pt idx="0">
                  <c:v>102048838741.37</c:v>
                </c:pt>
                <c:pt idx="1">
                  <c:v>101458029914.92</c:v>
                </c:pt>
                <c:pt idx="2">
                  <c:v>57195928894.860001</c:v>
                </c:pt>
                <c:pt idx="3">
                  <c:v>48749423856.870003</c:v>
                </c:pt>
                <c:pt idx="4">
                  <c:v>42435859180.459999</c:v>
                </c:pt>
                <c:pt idx="5">
                  <c:v>31869068217.860001</c:v>
                </c:pt>
                <c:pt idx="6">
                  <c:v>8538412842.6099997</c:v>
                </c:pt>
              </c:numCache>
            </c:numRef>
          </c:val>
          <c:extLst>
            <c:ext xmlns:c16="http://schemas.microsoft.com/office/drawing/2014/chart" uri="{C3380CC4-5D6E-409C-BE32-E72D297353CC}">
              <c16:uniqueId val="{00000000-7A76-498D-A2BF-93936CE8E65A}"/>
            </c:ext>
          </c:extLst>
        </c:ser>
        <c:dLbls>
          <c:dLblPos val="outEnd"/>
          <c:showLegendKey val="0"/>
          <c:showVal val="1"/>
          <c:showCatName val="0"/>
          <c:showSerName val="0"/>
          <c:showPercent val="0"/>
          <c:showBubbleSize val="0"/>
        </c:dLbls>
        <c:gapWidth val="22"/>
        <c:axId val="1147931871"/>
        <c:axId val="1867572991"/>
      </c:barChart>
      <c:catAx>
        <c:axId val="1147931871"/>
        <c:scaling>
          <c:orientation val="maxMin"/>
        </c:scaling>
        <c:delete val="0"/>
        <c:axPos val="l"/>
        <c:title>
          <c:tx>
            <c:rich>
              <a:bodyPr rot="-54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r>
                  <a:rPr lang="en-US" sz="1100"/>
                  <a:t>Sales</a:t>
                </a:r>
                <a:r>
                  <a:rPr lang="en-US" sz="1100" baseline="0"/>
                  <a:t> Regions</a:t>
                </a:r>
                <a:endParaRPr lang="en-US" sz="1100"/>
              </a:p>
            </c:rich>
          </c:tx>
          <c:layout>
            <c:manualLayout>
              <c:xMode val="edge"/>
              <c:yMode val="edge"/>
              <c:x val="1.4944111380060852E-2"/>
              <c:y val="0.32564080445358345"/>
            </c:manualLayout>
          </c:layout>
          <c:overlay val="0"/>
          <c:spPr>
            <a:noFill/>
            <a:ln>
              <a:noFill/>
            </a:ln>
            <a:effectLst/>
          </c:spPr>
          <c:txPr>
            <a:bodyPr rot="-54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867572991"/>
        <c:crosses val="autoZero"/>
        <c:auto val="1"/>
        <c:lblAlgn val="ctr"/>
        <c:lblOffset val="100"/>
        <c:noMultiLvlLbl val="0"/>
      </c:catAx>
      <c:valAx>
        <c:axId val="1867572991"/>
        <c:scaling>
          <c:orientation val="minMax"/>
        </c:scaling>
        <c:delete val="1"/>
        <c:axPos val="t"/>
        <c:majorGridlines>
          <c:spPr>
            <a:ln w="9525" cap="flat" cmpd="sng" algn="ctr">
              <a:solidFill>
                <a:schemeClr val="tx1">
                  <a:lumMod val="15000"/>
                  <a:lumOff val="85000"/>
                </a:schemeClr>
              </a:solidFill>
              <a:round/>
            </a:ln>
            <a:effectLst/>
          </c:spPr>
        </c:majorGridlines>
        <c:numFmt formatCode="_(* #,##0_);_(* \(#,##0\);_(* &quot;-&quot;??_);_(@_)" sourceLinked="1"/>
        <c:majorTickMark val="out"/>
        <c:minorTickMark val="none"/>
        <c:tickLblPos val="nextTo"/>
        <c:crossAx val="1147931871"/>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Analysis!$AA$10</c:f>
              <c:strCache>
                <c:ptCount val="1"/>
                <c:pt idx="0">
                  <c:v>Within 2 months</c:v>
                </c:pt>
              </c:strCache>
            </c:strRef>
          </c:tx>
          <c:dPt>
            <c:idx val="0"/>
            <c:bubble3D val="0"/>
            <c:spPr>
              <a:solidFill>
                <a:srgbClr val="7030A0"/>
              </a:solidFill>
              <a:ln w="19050">
                <a:solidFill>
                  <a:schemeClr val="lt1"/>
                </a:solidFill>
              </a:ln>
              <a:effectLst/>
            </c:spPr>
            <c:extLst>
              <c:ext xmlns:c16="http://schemas.microsoft.com/office/drawing/2014/chart" uri="{C3380CC4-5D6E-409C-BE32-E72D297353CC}">
                <c16:uniqueId val="{00000001-1074-4172-BE30-6FA6A6569BC2}"/>
              </c:ext>
            </c:extLst>
          </c:dPt>
          <c:dPt>
            <c:idx val="1"/>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3-1074-4172-BE30-6FA6A6569BC2}"/>
              </c:ext>
            </c:extLst>
          </c:dPt>
          <c:cat>
            <c:strRef>
              <c:f>Analysis!$AB$9:$AC$9</c:f>
              <c:strCache>
                <c:ptCount val="2"/>
                <c:pt idx="0">
                  <c:v>Units Sold</c:v>
                </c:pt>
                <c:pt idx="1">
                  <c:v>Empty</c:v>
                </c:pt>
              </c:strCache>
            </c:strRef>
          </c:cat>
          <c:val>
            <c:numRef>
              <c:f>Analysis!$AB$10:$AC$10</c:f>
              <c:numCache>
                <c:formatCode>0.0%</c:formatCode>
                <c:ptCount val="2"/>
                <c:pt idx="0">
                  <c:v>0.37278085542587586</c:v>
                </c:pt>
                <c:pt idx="1">
                  <c:v>0.6272191445741242</c:v>
                </c:pt>
              </c:numCache>
            </c:numRef>
          </c:val>
          <c:extLst>
            <c:ext xmlns:c16="http://schemas.microsoft.com/office/drawing/2014/chart" uri="{C3380CC4-5D6E-409C-BE32-E72D297353CC}">
              <c16:uniqueId val="{00000004-1074-4172-BE30-6FA6A6569BC2}"/>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Analysis!$AA$11</c:f>
              <c:strCache>
                <c:ptCount val="1"/>
                <c:pt idx="0">
                  <c:v>Within a month</c:v>
                </c:pt>
              </c:strCache>
            </c:strRef>
          </c:tx>
          <c:dPt>
            <c:idx val="0"/>
            <c:bubble3D val="0"/>
            <c:spPr>
              <a:solidFill>
                <a:srgbClr val="00B0F0"/>
              </a:solidFill>
              <a:ln w="19050">
                <a:solidFill>
                  <a:schemeClr val="lt1"/>
                </a:solidFill>
              </a:ln>
              <a:effectLst/>
            </c:spPr>
            <c:extLst>
              <c:ext xmlns:c16="http://schemas.microsoft.com/office/drawing/2014/chart" uri="{C3380CC4-5D6E-409C-BE32-E72D297353CC}">
                <c16:uniqueId val="{00000001-1074-4172-BE30-6FA6A6569BC2}"/>
              </c:ext>
            </c:extLst>
          </c:dPt>
          <c:dPt>
            <c:idx val="1"/>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3-1074-4172-BE30-6FA6A6569BC2}"/>
              </c:ext>
            </c:extLst>
          </c:dPt>
          <c:val>
            <c:numRef>
              <c:f>Analysis!$AB$11:$AC$11</c:f>
              <c:numCache>
                <c:formatCode>0.0%</c:formatCode>
                <c:ptCount val="2"/>
                <c:pt idx="0">
                  <c:v>0.47044588002148169</c:v>
                </c:pt>
                <c:pt idx="1">
                  <c:v>0.52955411997851831</c:v>
                </c:pt>
              </c:numCache>
            </c:numRef>
          </c:val>
          <c:extLst>
            <c:ext xmlns:c16="http://schemas.microsoft.com/office/drawing/2014/chart" uri="{C3380CC4-5D6E-409C-BE32-E72D297353CC}">
              <c16:uniqueId val="{00000004-1074-4172-BE30-6FA6A6569BC2}"/>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Analysis!$AA$12</c:f>
              <c:strCache>
                <c:ptCount val="1"/>
                <c:pt idx="0">
                  <c:v>Within a week</c:v>
                </c:pt>
              </c:strCache>
            </c:strRef>
          </c:tx>
          <c:dPt>
            <c:idx val="0"/>
            <c:bubble3D val="0"/>
            <c:spPr>
              <a:solidFill>
                <a:schemeClr val="accent2"/>
              </a:solidFill>
              <a:ln w="19050">
                <a:solidFill>
                  <a:schemeClr val="lt1"/>
                </a:solidFill>
              </a:ln>
              <a:effectLst/>
            </c:spPr>
            <c:extLst>
              <c:ext xmlns:c16="http://schemas.microsoft.com/office/drawing/2014/chart" uri="{C3380CC4-5D6E-409C-BE32-E72D297353CC}">
                <c16:uniqueId val="{00000001-1074-4172-BE30-6FA6A6569BC2}"/>
              </c:ext>
            </c:extLst>
          </c:dPt>
          <c:dPt>
            <c:idx val="1"/>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3-1074-4172-BE30-6FA6A6569BC2}"/>
              </c:ext>
            </c:extLst>
          </c:dPt>
          <c:val>
            <c:numRef>
              <c:f>Analysis!$AB$12:$AC$12</c:f>
              <c:numCache>
                <c:formatCode>0.0%</c:formatCode>
                <c:ptCount val="2"/>
                <c:pt idx="0">
                  <c:v>0.15677326455264246</c:v>
                </c:pt>
                <c:pt idx="1">
                  <c:v>0.84322673544735749</c:v>
                </c:pt>
              </c:numCache>
            </c:numRef>
          </c:val>
          <c:extLst>
            <c:ext xmlns:c16="http://schemas.microsoft.com/office/drawing/2014/chart" uri="{C3380CC4-5D6E-409C-BE32-E72D297353CC}">
              <c16:uniqueId val="{00000004-1074-4172-BE30-6FA6A6569BC2}"/>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ndard"/>
        <c:varyColors val="0"/>
        <c:ser>
          <c:idx val="0"/>
          <c:order val="0"/>
          <c:tx>
            <c:strRef>
              <c:f>Analysis!$AT$21</c:f>
              <c:strCache>
                <c:ptCount val="1"/>
                <c:pt idx="0">
                  <c:v>  Profit </c:v>
                </c:pt>
              </c:strCache>
            </c:strRef>
          </c:tx>
          <c:spPr>
            <a:solidFill>
              <a:srgbClr val="7030A0"/>
            </a:solidFill>
            <a:ln>
              <a:noFill/>
            </a:ln>
            <a:effectLst/>
          </c:spPr>
          <c:dLbls>
            <c:spPr>
              <a:solidFill>
                <a:srgbClr val="3A1953">
                  <a:alpha val="56000"/>
                </a:srgbClr>
              </a:solidFill>
              <a:ln>
                <a:noFill/>
              </a:ln>
              <a:effectLst/>
            </c:spPr>
            <c:txPr>
              <a:bodyPr rot="0" spcFirstLastPara="1" vertOverflow="ellipsis" vert="horz" wrap="none" lIns="38100" tIns="19050" rIns="38100" bIns="19050" anchor="ctr" anchorCtr="1">
                <a:spAutoFit/>
              </a:bodyPr>
              <a:lstStyle/>
              <a:p>
                <a:pPr>
                  <a:defRPr sz="1200" b="0" i="0" u="none" strike="noStrike" kern="1200" baseline="0">
                    <a:solidFill>
                      <a:schemeClr val="bg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solidFill>
                        <a:schemeClr val="tx1">
                          <a:lumMod val="35000"/>
                          <a:lumOff val="65000"/>
                        </a:schemeClr>
                      </a:solidFill>
                      <a:round/>
                    </a:ln>
                    <a:effectLst/>
                  </c:spPr>
                </c15:leaderLines>
              </c:ext>
            </c:extLst>
          </c:dLbls>
          <c:cat>
            <c:strRef>
              <c:f>Analysis!$AS$22:$AS$23</c:f>
              <c:strCache>
                <c:ptCount val="2"/>
                <c:pt idx="0">
                  <c:v> Offline </c:v>
                </c:pt>
                <c:pt idx="1">
                  <c:v> Online </c:v>
                </c:pt>
              </c:strCache>
            </c:strRef>
          </c:cat>
          <c:val>
            <c:numRef>
              <c:f>Analysis!$AT$22:$AT$23</c:f>
              <c:numCache>
                <c:formatCode>_(* #,##0_);_(* \(#,##0\);_(* "-"??_);_(@_)</c:formatCode>
                <c:ptCount val="2"/>
                <c:pt idx="0">
                  <c:v>196385897631.35999</c:v>
                </c:pt>
                <c:pt idx="1">
                  <c:v>195909664017.59</c:v>
                </c:pt>
              </c:numCache>
            </c:numRef>
          </c:val>
          <c:extLst>
            <c:ext xmlns:c16="http://schemas.microsoft.com/office/drawing/2014/chart" uri="{C3380CC4-5D6E-409C-BE32-E72D297353CC}">
              <c16:uniqueId val="{00000000-0F5D-4533-9ED3-DEB87976F4DA}"/>
            </c:ext>
          </c:extLst>
        </c:ser>
        <c:dLbls>
          <c:showLegendKey val="0"/>
          <c:showVal val="1"/>
          <c:showCatName val="0"/>
          <c:showSerName val="0"/>
          <c:showPercent val="0"/>
          <c:showBubbleSize val="0"/>
        </c:dLbls>
        <c:axId val="847868063"/>
        <c:axId val="1858181567"/>
      </c:areaChart>
      <c:catAx>
        <c:axId val="84786806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858181567"/>
        <c:crosses val="autoZero"/>
        <c:auto val="1"/>
        <c:lblAlgn val="ctr"/>
        <c:lblOffset val="100"/>
        <c:noMultiLvlLbl val="0"/>
      </c:catAx>
      <c:valAx>
        <c:axId val="1858181567"/>
        <c:scaling>
          <c:orientation val="minMax"/>
        </c:scaling>
        <c:delete val="1"/>
        <c:axPos val="l"/>
        <c:majorGridlines>
          <c:spPr>
            <a:ln w="9525" cap="flat" cmpd="sng" algn="ctr">
              <a:gradFill flip="none" rotWithShape="1">
                <a:gsLst>
                  <a:gs pos="0">
                    <a:schemeClr val="bg1">
                      <a:lumMod val="75000"/>
                      <a:alpha val="0"/>
                    </a:schemeClr>
                  </a:gs>
                  <a:gs pos="100000">
                    <a:schemeClr val="accent1">
                      <a:lumMod val="30000"/>
                      <a:lumOff val="70000"/>
                      <a:alpha val="76000"/>
                    </a:schemeClr>
                  </a:gs>
                </a:gsLst>
                <a:lin ang="0" scaled="1"/>
                <a:tileRect/>
              </a:gradFill>
              <a:round/>
            </a:ln>
            <a:effectLst/>
          </c:spPr>
        </c:majorGridlines>
        <c:numFmt formatCode="_(* #,##0_);_(* \(#,##0\);_(* &quot;-&quot;??_);_(@_)" sourceLinked="1"/>
        <c:majorTickMark val="none"/>
        <c:minorTickMark val="none"/>
        <c:tickLblPos val="nextTo"/>
        <c:crossAx val="847868063"/>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plotArea>
      <cx:plotAreaRegion>
        <cx:series layoutId="treemap" uniqueId="{447ADB7E-A151-4675-9A17-DA04DD115865}">
          <cx:tx>
            <cx:txData>
              <cx:f>_xlchart.v1.1</cx:f>
              <cx:v>  Profit </cx:v>
            </cx:txData>
          </cx:tx>
          <cx:dataPt idx="0">
            <cx:spPr>
              <a:solidFill>
                <a:srgbClr val="7030A0"/>
              </a:solidFill>
            </cx:spPr>
          </cx:dataPt>
          <cx:dataPt idx="1">
            <cx:spPr>
              <a:solidFill>
                <a:srgbClr val="9900CC"/>
              </a:solidFill>
            </cx:spPr>
          </cx:dataPt>
          <cx:dataPt idx="2">
            <cx:spPr>
              <a:solidFill>
                <a:srgbClr val="1B0C26"/>
              </a:solidFill>
            </cx:spPr>
          </cx:dataPt>
          <cx:dataPt idx="3">
            <cx:spPr>
              <a:solidFill>
                <a:srgbClr val="0070C0"/>
              </a:solidFill>
            </cx:spPr>
          </cx:dataPt>
          <cx:dataPt idx="5">
            <cx:spPr>
              <a:solidFill>
                <a:sysClr val="window" lastClr="FFFFFF">
                  <a:lumMod val="85000"/>
                </a:sysClr>
              </a:solidFill>
            </cx:spPr>
          </cx:dataPt>
          <cx:dataPt idx="8">
            <cx:spPr>
              <a:solidFill>
                <a:srgbClr val="3A1953"/>
              </a:solidFill>
            </cx:spPr>
          </cx:dataPt>
          <cx:dataPt idx="9">
            <cx:spPr>
              <a:solidFill>
                <a:srgbClr val="00B0F0"/>
              </a:solidFill>
            </cx:spPr>
          </cx:dataPt>
          <cx:dataPt idx="10">
            <cx:spPr>
              <a:solidFill>
                <a:srgbClr val="ED7D31"/>
              </a:solidFill>
            </cx:spPr>
          </cx:dataPt>
          <cx:dataPt idx="11">
            <cx:spPr>
              <a:solidFill>
                <a:srgbClr val="863D0C"/>
              </a:solidFill>
            </cx:spPr>
          </cx:dataPt>
          <cx:dataLabels pos="inEnd">
            <cx:visibility seriesName="0" categoryName="1" value="1"/>
            <cx:separator>
</cx:separator>
            <cx:dataLabel idx="5">
              <cx:txPr>
                <a:bodyPr spcFirstLastPara="1" vertOverflow="ellipsis" horzOverflow="overflow" wrap="square" lIns="0" tIns="0" rIns="0" bIns="0" anchor="ctr" anchorCtr="1"/>
                <a:lstStyle/>
                <a:p>
                  <a:pPr algn="ctr" rtl="0">
                    <a:defRPr>
                      <a:solidFill>
                        <a:schemeClr val="tx1">
                          <a:lumMod val="75000"/>
                          <a:lumOff val="25000"/>
                        </a:schemeClr>
                      </a:solidFill>
                    </a:defRPr>
                  </a:pPr>
                  <a:r>
                    <a:rPr lang="en-US" sz="900" b="0" i="0" u="none" strike="noStrike" baseline="0">
                      <a:solidFill>
                        <a:schemeClr val="tx1">
                          <a:lumMod val="75000"/>
                          <a:lumOff val="25000"/>
                        </a:schemeClr>
                      </a:solidFill>
                      <a:latin typeface="Calibri" panose="020F0502020204030204"/>
                    </a:rPr>
                    <a:t> Fruits 
 3,893,708,512 </a:t>
                  </a:r>
                </a:p>
              </cx:txPr>
            </cx:dataLabel>
          </cx:dataLabels>
          <cx:dataId val="0"/>
          <cx:layoutPr>
            <cx:parentLabelLayout val="overlapping"/>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trlProps/ctrlProp1.xml><?xml version="1.0" encoding="utf-8"?>
<formControlPr xmlns="http://schemas.microsoft.com/office/spreadsheetml/2009/9/main" objectType="Radio" firstButton="1" fmlaLink="Analysis!$B$18" lockText="1"/>
</file>

<file path=xl/ctrlProps/ctrlProp2.xml><?xml version="1.0" encoding="utf-8"?>
<formControlPr xmlns="http://schemas.microsoft.com/office/spreadsheetml/2009/9/main" objectType="Radio" lockText="1" noThreeD="1"/>
</file>

<file path=xl/ctrlProps/ctrlProp3.xml><?xml version="1.0" encoding="utf-8"?>
<formControlPr xmlns="http://schemas.microsoft.com/office/spreadsheetml/2009/9/main" objectType="Radio" lockText="1" noThreeD="1"/>
</file>

<file path=xl/ctrlProps/ctrlProp4.xml><?xml version="1.0" encoding="utf-8"?>
<formControlPr xmlns="http://schemas.microsoft.com/office/spreadsheetml/2009/9/main" objectType="Radio" lockText="1" noThreeD="1"/>
</file>

<file path=xl/ctrlProps/ctrlProp5.xml><?xml version="1.0" encoding="utf-8"?>
<formControlPr xmlns="http://schemas.microsoft.com/office/spreadsheetml/2009/9/main" objectType="Radio" checked="Checked" lockText="1" noThreeD="1"/>
</file>

<file path=xl/drawings/_rels/drawing1.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image" Target="../media/image6.svg"/><Relationship Id="rId18" Type="http://schemas.openxmlformats.org/officeDocument/2006/relationships/image" Target="../media/image11.png"/><Relationship Id="rId3" Type="http://schemas.openxmlformats.org/officeDocument/2006/relationships/chart" Target="../charts/chart3.xml"/><Relationship Id="rId7" Type="http://schemas.microsoft.com/office/2014/relationships/chartEx" Target="../charts/chartEx1.xml"/><Relationship Id="rId12" Type="http://schemas.openxmlformats.org/officeDocument/2006/relationships/image" Target="../media/image5.png"/><Relationship Id="rId17" Type="http://schemas.openxmlformats.org/officeDocument/2006/relationships/image" Target="../media/image10.svg"/><Relationship Id="rId2" Type="http://schemas.openxmlformats.org/officeDocument/2006/relationships/chart" Target="../charts/chart2.xml"/><Relationship Id="rId16" Type="http://schemas.openxmlformats.org/officeDocument/2006/relationships/image" Target="../media/image9.png"/><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4.svg"/><Relationship Id="rId5" Type="http://schemas.openxmlformats.org/officeDocument/2006/relationships/chart" Target="../charts/chart5.xml"/><Relationship Id="rId15" Type="http://schemas.openxmlformats.org/officeDocument/2006/relationships/image" Target="../media/image8.svg"/><Relationship Id="rId10" Type="http://schemas.openxmlformats.org/officeDocument/2006/relationships/image" Target="../media/image3.png"/><Relationship Id="rId19" Type="http://schemas.openxmlformats.org/officeDocument/2006/relationships/image" Target="../media/image12.svg"/><Relationship Id="rId4" Type="http://schemas.openxmlformats.org/officeDocument/2006/relationships/chart" Target="../charts/chart4.xml"/><Relationship Id="rId9" Type="http://schemas.openxmlformats.org/officeDocument/2006/relationships/image" Target="../media/image2.svg"/><Relationship Id="rId14"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editAs="absolute">
    <xdr:from>
      <xdr:col>5</xdr:col>
      <xdr:colOff>85725</xdr:colOff>
      <xdr:row>4</xdr:row>
      <xdr:rowOff>201449</xdr:rowOff>
    </xdr:from>
    <xdr:to>
      <xdr:col>8</xdr:col>
      <xdr:colOff>200025</xdr:colOff>
      <xdr:row>13</xdr:row>
      <xdr:rowOff>152400</xdr:rowOff>
    </xdr:to>
    <xdr:sp macro="" textlink="">
      <xdr:nvSpPr>
        <xdr:cNvPr id="55" name="Rectangle 54">
          <a:extLst>
            <a:ext uri="{FF2B5EF4-FFF2-40B4-BE49-F238E27FC236}">
              <a16:creationId xmlns:a16="http://schemas.microsoft.com/office/drawing/2014/main" id="{00000000-0008-0000-0100-000037000000}"/>
            </a:ext>
          </a:extLst>
        </xdr:cNvPr>
        <xdr:cNvSpPr/>
      </xdr:nvSpPr>
      <xdr:spPr>
        <a:xfrm>
          <a:off x="8621001" y="1532759"/>
          <a:ext cx="4568058" cy="214936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4</xdr:col>
      <xdr:colOff>892175</xdr:colOff>
      <xdr:row>4</xdr:row>
      <xdr:rowOff>201448</xdr:rowOff>
    </xdr:from>
    <xdr:to>
      <xdr:col>4</xdr:col>
      <xdr:colOff>2187575</xdr:colOff>
      <xdr:row>29</xdr:row>
      <xdr:rowOff>123824</xdr:rowOff>
    </xdr:to>
    <xdr:sp macro="" textlink="">
      <xdr:nvSpPr>
        <xdr:cNvPr id="40" name="Rectangle 39">
          <a:extLst>
            <a:ext uri="{FF2B5EF4-FFF2-40B4-BE49-F238E27FC236}">
              <a16:creationId xmlns:a16="http://schemas.microsoft.com/office/drawing/2014/main" id="{00000000-0008-0000-0100-000028000000}"/>
            </a:ext>
          </a:extLst>
        </xdr:cNvPr>
        <xdr:cNvSpPr/>
      </xdr:nvSpPr>
      <xdr:spPr>
        <a:xfrm>
          <a:off x="7110796" y="1532758"/>
          <a:ext cx="1295400" cy="5063687"/>
        </a:xfrm>
        <a:prstGeom prst="rect">
          <a:avLst/>
        </a:prstGeom>
        <a:solidFill>
          <a:schemeClr val="bg1"/>
        </a:solidFill>
        <a:ln>
          <a:noFill/>
        </a:ln>
        <a:effectLst>
          <a:outerShdw blurRad="63500" sx="102000" sy="102000" algn="c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0</xdr:col>
      <xdr:colOff>1</xdr:colOff>
      <xdr:row>0</xdr:row>
      <xdr:rowOff>76654</xdr:rowOff>
    </xdr:from>
    <xdr:to>
      <xdr:col>2</xdr:col>
      <xdr:colOff>28575</xdr:colOff>
      <xdr:row>2</xdr:row>
      <xdr:rowOff>76654</xdr:rowOff>
    </xdr:to>
    <xdr:sp macro="" textlink="">
      <xdr:nvSpPr>
        <xdr:cNvPr id="13" name="TextBox 12">
          <a:extLst>
            <a:ext uri="{FF2B5EF4-FFF2-40B4-BE49-F238E27FC236}">
              <a16:creationId xmlns:a16="http://schemas.microsoft.com/office/drawing/2014/main" id="{00000000-0008-0000-0100-00000D000000}"/>
            </a:ext>
          </a:extLst>
        </xdr:cNvPr>
        <xdr:cNvSpPr txBox="1"/>
      </xdr:nvSpPr>
      <xdr:spPr>
        <a:xfrm>
          <a:off x="1" y="76654"/>
          <a:ext cx="1661431" cy="4172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a:solidFill>
                <a:schemeClr val="bg1"/>
              </a:solidFill>
            </a:rPr>
            <a:t>Sales</a:t>
          </a:r>
          <a:r>
            <a:rPr lang="en-US" sz="2400" baseline="0">
              <a:solidFill>
                <a:schemeClr val="bg1">
                  <a:lumMod val="85000"/>
                </a:schemeClr>
              </a:solidFill>
            </a:rPr>
            <a:t> </a:t>
          </a:r>
          <a:endParaRPr lang="en-US" sz="2400">
            <a:solidFill>
              <a:schemeClr val="bg1">
                <a:lumMod val="85000"/>
              </a:schemeClr>
            </a:solidFill>
          </a:endParaRPr>
        </a:p>
      </xdr:txBody>
    </xdr:sp>
    <xdr:clientData/>
  </xdr:twoCellAnchor>
  <xdr:twoCellAnchor editAs="absolute">
    <xdr:from>
      <xdr:col>0</xdr:col>
      <xdr:colOff>46716</xdr:colOff>
      <xdr:row>2</xdr:row>
      <xdr:rowOff>428625</xdr:rowOff>
    </xdr:from>
    <xdr:to>
      <xdr:col>1</xdr:col>
      <xdr:colOff>1161141</xdr:colOff>
      <xdr:row>3</xdr:row>
      <xdr:rowOff>228600</xdr:rowOff>
    </xdr:to>
    <xdr:sp macro="" textlink="#REF!">
      <xdr:nvSpPr>
        <xdr:cNvPr id="14" name="Rectangle: Rounded Corners 13">
          <a:extLst>
            <a:ext uri="{FF2B5EF4-FFF2-40B4-BE49-F238E27FC236}">
              <a16:creationId xmlns:a16="http://schemas.microsoft.com/office/drawing/2014/main" id="{00000000-0008-0000-0100-00000E000000}"/>
            </a:ext>
          </a:extLst>
        </xdr:cNvPr>
        <xdr:cNvSpPr/>
      </xdr:nvSpPr>
      <xdr:spPr>
        <a:xfrm>
          <a:off x="46716" y="845911"/>
          <a:ext cx="1531711" cy="253546"/>
        </a:xfrm>
        <a:prstGeom prst="roundRect">
          <a:avLst/>
        </a:prstGeom>
        <a:solidFill>
          <a:srgbClr val="3A195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74007401-0EE0-42B7-BAFC-6BBFBBF99805}" type="TxLink">
            <a:rPr lang="en-US" sz="1200" b="0" i="0" u="none" strike="noStrike">
              <a:solidFill>
                <a:schemeClr val="bg1"/>
              </a:solidFill>
              <a:latin typeface="Bahnschrift" panose="020B0502040204020203" pitchFamily="34" charset="0"/>
              <a:cs typeface="Calibri"/>
            </a:rPr>
            <a:pPr algn="ctr"/>
            <a:t>21-Dec-2021</a:t>
          </a:fld>
          <a:endParaRPr lang="en-US" sz="1200">
            <a:solidFill>
              <a:schemeClr val="bg1"/>
            </a:solidFill>
            <a:latin typeface="Bahnschrift" panose="020B0502040204020203" pitchFamily="34" charset="0"/>
          </a:endParaRPr>
        </a:p>
      </xdr:txBody>
    </xdr:sp>
    <xdr:clientData/>
  </xdr:twoCellAnchor>
  <xdr:twoCellAnchor editAs="absolute">
    <xdr:from>
      <xdr:col>2</xdr:col>
      <xdr:colOff>240849</xdr:colOff>
      <xdr:row>0</xdr:row>
      <xdr:rowOff>66221</xdr:rowOff>
    </xdr:from>
    <xdr:to>
      <xdr:col>3</xdr:col>
      <xdr:colOff>1583874</xdr:colOff>
      <xdr:row>2</xdr:row>
      <xdr:rowOff>113846</xdr:rowOff>
    </xdr:to>
    <xdr:sp macro="" textlink="">
      <xdr:nvSpPr>
        <xdr:cNvPr id="15" name="TextBox 14">
          <a:extLst>
            <a:ext uri="{FF2B5EF4-FFF2-40B4-BE49-F238E27FC236}">
              <a16:creationId xmlns:a16="http://schemas.microsoft.com/office/drawing/2014/main" id="{00000000-0008-0000-0100-00000F000000}"/>
            </a:ext>
          </a:extLst>
        </xdr:cNvPr>
        <xdr:cNvSpPr txBox="1"/>
      </xdr:nvSpPr>
      <xdr:spPr>
        <a:xfrm>
          <a:off x="1873706" y="66221"/>
          <a:ext cx="3384097" cy="4649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chemeClr val="tx1">
                  <a:lumMod val="65000"/>
                  <a:lumOff val="35000"/>
                </a:schemeClr>
              </a:solidFill>
            </a:rPr>
            <a:t>8-yrs</a:t>
          </a:r>
          <a:r>
            <a:rPr lang="en-US" sz="2400" b="1" baseline="0">
              <a:solidFill>
                <a:schemeClr val="tx1">
                  <a:lumMod val="65000"/>
                  <a:lumOff val="35000"/>
                </a:schemeClr>
              </a:solidFill>
            </a:rPr>
            <a:t> Sales Analysis</a:t>
          </a:r>
          <a:endParaRPr lang="en-US" sz="2400" b="1">
            <a:solidFill>
              <a:schemeClr val="tx1">
                <a:lumMod val="65000"/>
                <a:lumOff val="35000"/>
              </a:schemeClr>
            </a:solidFill>
          </a:endParaRPr>
        </a:p>
      </xdr:txBody>
    </xdr:sp>
    <xdr:clientData/>
  </xdr:twoCellAnchor>
  <xdr:twoCellAnchor editAs="absolute">
    <xdr:from>
      <xdr:col>2</xdr:col>
      <xdr:colOff>266699</xdr:colOff>
      <xdr:row>4</xdr:row>
      <xdr:rowOff>200025</xdr:rowOff>
    </xdr:from>
    <xdr:to>
      <xdr:col>4</xdr:col>
      <xdr:colOff>676275</xdr:colOff>
      <xdr:row>14</xdr:row>
      <xdr:rowOff>28575</xdr:rowOff>
    </xdr:to>
    <xdr:sp macro="" textlink="">
      <xdr:nvSpPr>
        <xdr:cNvPr id="17" name="Rectangle 16">
          <a:extLst>
            <a:ext uri="{FF2B5EF4-FFF2-40B4-BE49-F238E27FC236}">
              <a16:creationId xmlns:a16="http://schemas.microsoft.com/office/drawing/2014/main" id="{00000000-0008-0000-0100-000011000000}"/>
            </a:ext>
          </a:extLst>
        </xdr:cNvPr>
        <xdr:cNvSpPr/>
      </xdr:nvSpPr>
      <xdr:spPr>
        <a:xfrm>
          <a:off x="1907930" y="1538410"/>
          <a:ext cx="4991345" cy="223178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absolute">
        <xdr:from>
          <xdr:col>5</xdr:col>
          <xdr:colOff>812800</xdr:colOff>
          <xdr:row>1</xdr:row>
          <xdr:rowOff>19050</xdr:rowOff>
        </xdr:from>
        <xdr:to>
          <xdr:col>5</xdr:col>
          <xdr:colOff>1828800</xdr:colOff>
          <xdr:row>1</xdr:row>
          <xdr:rowOff>228600</xdr:rowOff>
        </xdr:to>
        <xdr:sp macro="" textlink="">
          <xdr:nvSpPr>
            <xdr:cNvPr id="1025" name="Option Button 1" hidden="1">
              <a:extLst>
                <a:ext uri="{63B3BB69-23CF-44E3-9099-C40C66FF867C}">
                  <a14:compatExt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36576" tIns="41148" rIns="0" bIns="41148" anchor="ctr" upright="1"/>
            <a:lstStyle/>
            <a:p>
              <a:pPr algn="l" rtl="0">
                <a:defRPr sz="1000"/>
              </a:pPr>
              <a:r>
                <a:rPr lang="en-US" sz="800" b="0" i="0" u="none" strike="noStrike" baseline="0">
                  <a:solidFill>
                    <a:srgbClr val="000000"/>
                  </a:solidFill>
                  <a:latin typeface="Segoe UI"/>
                  <a:cs typeface="Segoe UI"/>
                </a:rPr>
                <a:t>Transaction</a:t>
              </a:r>
            </a:p>
          </xdr:txBody>
        </xdr:sp>
        <xdr:clientData/>
      </xdr:twoCellAnchor>
    </mc:Choice>
    <mc:Fallback/>
  </mc:AlternateContent>
  <mc:AlternateContent xmlns:mc="http://schemas.openxmlformats.org/markup-compatibility/2006">
    <mc:Choice xmlns:a14="http://schemas.microsoft.com/office/drawing/2010/main" Requires="a14">
      <xdr:twoCellAnchor editAs="absolute">
        <xdr:from>
          <xdr:col>5</xdr:col>
          <xdr:colOff>1651000</xdr:colOff>
          <xdr:row>1</xdr:row>
          <xdr:rowOff>19050</xdr:rowOff>
        </xdr:from>
        <xdr:to>
          <xdr:col>6</xdr:col>
          <xdr:colOff>457200</xdr:colOff>
          <xdr:row>1</xdr:row>
          <xdr:rowOff>228600</xdr:rowOff>
        </xdr:to>
        <xdr:sp macro="" textlink="">
          <xdr:nvSpPr>
            <xdr:cNvPr id="1026" name="Option Button 2" hidden="1">
              <a:extLst>
                <a:ext uri="{63B3BB69-23CF-44E3-9099-C40C66FF867C}">
                  <a14:compatExt spid="_x0000_s1026"/>
                </a:ext>
                <a:ext uri="{FF2B5EF4-FFF2-40B4-BE49-F238E27FC236}">
                  <a16:creationId xmlns:a16="http://schemas.microsoft.com/office/drawing/2014/main" id="{00000000-0008-0000-0100-000002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36576" tIns="41148" rIns="0" bIns="41148" anchor="ctr" upright="1"/>
            <a:lstStyle/>
            <a:p>
              <a:pPr algn="l" rtl="0">
                <a:defRPr sz="1000"/>
              </a:pPr>
              <a:r>
                <a:rPr lang="en-US" sz="800" b="0" i="0" u="none" strike="noStrike" baseline="0">
                  <a:solidFill>
                    <a:srgbClr val="000000"/>
                  </a:solidFill>
                  <a:latin typeface="Segoe UI"/>
                  <a:cs typeface="Segoe UI"/>
                </a:rPr>
                <a:t>Orders</a:t>
              </a:r>
            </a:p>
          </xdr:txBody>
        </xdr:sp>
        <xdr:clientData/>
      </xdr:twoCellAnchor>
    </mc:Choice>
    <mc:Fallback/>
  </mc:AlternateContent>
  <mc:AlternateContent xmlns:mc="http://schemas.openxmlformats.org/markup-compatibility/2006">
    <mc:Choice xmlns:a14="http://schemas.microsoft.com/office/drawing/2010/main" Requires="a14">
      <xdr:twoCellAnchor editAs="absolute">
        <xdr:from>
          <xdr:col>6</xdr:col>
          <xdr:colOff>38100</xdr:colOff>
          <xdr:row>1</xdr:row>
          <xdr:rowOff>19050</xdr:rowOff>
        </xdr:from>
        <xdr:to>
          <xdr:col>6</xdr:col>
          <xdr:colOff>1060450</xdr:colOff>
          <xdr:row>1</xdr:row>
          <xdr:rowOff>228600</xdr:rowOff>
        </xdr:to>
        <xdr:sp macro="" textlink="">
          <xdr:nvSpPr>
            <xdr:cNvPr id="1027" name="Option Button 3" hidden="1">
              <a:extLst>
                <a:ext uri="{63B3BB69-23CF-44E3-9099-C40C66FF867C}">
                  <a14:compatExt spid="_x0000_s1027"/>
                </a:ext>
                <a:ext uri="{FF2B5EF4-FFF2-40B4-BE49-F238E27FC236}">
                  <a16:creationId xmlns:a16="http://schemas.microsoft.com/office/drawing/2014/main" id="{00000000-0008-0000-0100-000003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36576" tIns="41148" rIns="0" bIns="41148" anchor="ctr" upright="1"/>
            <a:lstStyle/>
            <a:p>
              <a:pPr algn="l" rtl="0">
                <a:defRPr sz="1000"/>
              </a:pPr>
              <a:r>
                <a:rPr lang="en-US" sz="800" b="0" i="0" u="none" strike="noStrike" baseline="0">
                  <a:solidFill>
                    <a:srgbClr val="000000"/>
                  </a:solidFill>
                  <a:latin typeface="Segoe UI"/>
                  <a:cs typeface="Segoe UI"/>
                </a:rPr>
                <a:t>Revenue</a:t>
              </a:r>
            </a:p>
          </xdr:txBody>
        </xdr:sp>
        <xdr:clientData/>
      </xdr:twoCellAnchor>
    </mc:Choice>
    <mc:Fallback/>
  </mc:AlternateContent>
  <mc:AlternateContent xmlns:mc="http://schemas.openxmlformats.org/markup-compatibility/2006">
    <mc:Choice xmlns:a14="http://schemas.microsoft.com/office/drawing/2010/main" Requires="a14">
      <xdr:twoCellAnchor editAs="absolute">
        <xdr:from>
          <xdr:col>6</xdr:col>
          <xdr:colOff>781050</xdr:colOff>
          <xdr:row>1</xdr:row>
          <xdr:rowOff>19050</xdr:rowOff>
        </xdr:from>
        <xdr:to>
          <xdr:col>7</xdr:col>
          <xdr:colOff>374650</xdr:colOff>
          <xdr:row>1</xdr:row>
          <xdr:rowOff>228600</xdr:rowOff>
        </xdr:to>
        <xdr:sp macro="" textlink="">
          <xdr:nvSpPr>
            <xdr:cNvPr id="1028" name="Option Button 4" hidden="1">
              <a:extLst>
                <a:ext uri="{63B3BB69-23CF-44E3-9099-C40C66FF867C}">
                  <a14:compatExt spid="_x0000_s1028"/>
                </a:ext>
                <a:ext uri="{FF2B5EF4-FFF2-40B4-BE49-F238E27FC236}">
                  <a16:creationId xmlns:a16="http://schemas.microsoft.com/office/drawing/2014/main" id="{00000000-0008-0000-0100-000004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36576" tIns="41148" rIns="0" bIns="41148" anchor="ctr" upright="1"/>
            <a:lstStyle/>
            <a:p>
              <a:pPr algn="l" rtl="0">
                <a:defRPr sz="1000"/>
              </a:pPr>
              <a:r>
                <a:rPr lang="en-US" sz="800" b="0" i="0" u="none" strike="noStrike" baseline="0">
                  <a:solidFill>
                    <a:srgbClr val="000000"/>
                  </a:solidFill>
                  <a:latin typeface="Segoe UI"/>
                  <a:cs typeface="Segoe UI"/>
                </a:rPr>
                <a:t>COGS</a:t>
              </a:r>
            </a:p>
          </xdr:txBody>
        </xdr:sp>
        <xdr:clientData/>
      </xdr:twoCellAnchor>
    </mc:Choice>
    <mc:Fallback/>
  </mc:AlternateContent>
  <mc:AlternateContent xmlns:mc="http://schemas.openxmlformats.org/markup-compatibility/2006">
    <mc:Choice xmlns:a14="http://schemas.microsoft.com/office/drawing/2010/main" Requires="a14">
      <xdr:twoCellAnchor editAs="absolute">
        <xdr:from>
          <xdr:col>6</xdr:col>
          <xdr:colOff>1371600</xdr:colOff>
          <xdr:row>1</xdr:row>
          <xdr:rowOff>19050</xdr:rowOff>
        </xdr:from>
        <xdr:to>
          <xdr:col>8</xdr:col>
          <xdr:colOff>355600</xdr:colOff>
          <xdr:row>1</xdr:row>
          <xdr:rowOff>228600</xdr:rowOff>
        </xdr:to>
        <xdr:sp macro="" textlink="">
          <xdr:nvSpPr>
            <xdr:cNvPr id="1029" name="Option Button 5" hidden="1">
              <a:extLst>
                <a:ext uri="{63B3BB69-23CF-44E3-9099-C40C66FF867C}">
                  <a14:compatExt spid="_x0000_s1029"/>
                </a:ext>
                <a:ext uri="{FF2B5EF4-FFF2-40B4-BE49-F238E27FC236}">
                  <a16:creationId xmlns:a16="http://schemas.microsoft.com/office/drawing/2014/main" id="{00000000-0008-0000-0100-000005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36576" tIns="41148" rIns="0" bIns="41148" anchor="ctr" upright="1"/>
            <a:lstStyle/>
            <a:p>
              <a:pPr algn="l" rtl="0">
                <a:defRPr sz="1000"/>
              </a:pPr>
              <a:r>
                <a:rPr lang="en-US" sz="800" b="0" i="0" u="none" strike="noStrike" baseline="0">
                  <a:solidFill>
                    <a:srgbClr val="000000"/>
                  </a:solidFill>
                  <a:latin typeface="Segoe UI"/>
                  <a:cs typeface="Segoe UI"/>
                </a:rPr>
                <a:t>Profit</a:t>
              </a:r>
            </a:p>
          </xdr:txBody>
        </xdr:sp>
        <xdr:clientData/>
      </xdr:twoCellAnchor>
    </mc:Choice>
    <mc:Fallback/>
  </mc:AlternateContent>
  <xdr:twoCellAnchor editAs="absolute">
    <xdr:from>
      <xdr:col>2</xdr:col>
      <xdr:colOff>276224</xdr:colOff>
      <xdr:row>4</xdr:row>
      <xdr:rowOff>314325</xdr:rowOff>
    </xdr:from>
    <xdr:to>
      <xdr:col>4</xdr:col>
      <xdr:colOff>581025</xdr:colOff>
      <xdr:row>12</xdr:row>
      <xdr:rowOff>47625</xdr:rowOff>
    </xdr:to>
    <xdr:graphicFrame macro="">
      <xdr:nvGraphicFramePr>
        <xdr:cNvPr id="33" name="Chart 32">
          <a:extLst>
            <a:ext uri="{FF2B5EF4-FFF2-40B4-BE49-F238E27FC236}">
              <a16:creationId xmlns:a16="http://schemas.microsoft.com/office/drawing/2014/main" id="{00000000-0008-0000-0100-00002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2</xdr:col>
      <xdr:colOff>276224</xdr:colOff>
      <xdr:row>14</xdr:row>
      <xdr:rowOff>161924</xdr:rowOff>
    </xdr:from>
    <xdr:to>
      <xdr:col>4</xdr:col>
      <xdr:colOff>674413</xdr:colOff>
      <xdr:row>29</xdr:row>
      <xdr:rowOff>114299</xdr:rowOff>
    </xdr:to>
    <xdr:sp macro="" textlink="">
      <xdr:nvSpPr>
        <xdr:cNvPr id="35" name="Rectangle 34">
          <a:extLst>
            <a:ext uri="{FF2B5EF4-FFF2-40B4-BE49-F238E27FC236}">
              <a16:creationId xmlns:a16="http://schemas.microsoft.com/office/drawing/2014/main" id="{00000000-0008-0000-0100-000023000000}"/>
            </a:ext>
          </a:extLst>
        </xdr:cNvPr>
        <xdr:cNvSpPr/>
      </xdr:nvSpPr>
      <xdr:spPr>
        <a:xfrm>
          <a:off x="1914086" y="3875579"/>
          <a:ext cx="4978948" cy="2711341"/>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2</xdr:col>
      <xdr:colOff>419099</xdr:colOff>
      <xdr:row>15</xdr:row>
      <xdr:rowOff>161924</xdr:rowOff>
    </xdr:from>
    <xdr:to>
      <xdr:col>4</xdr:col>
      <xdr:colOff>819149</xdr:colOff>
      <xdr:row>29</xdr:row>
      <xdr:rowOff>114299</xdr:rowOff>
    </xdr:to>
    <xdr:graphicFrame macro="">
      <xdr:nvGraphicFramePr>
        <xdr:cNvPr id="34" name="Chart 33">
          <a:extLst>
            <a:ext uri="{FF2B5EF4-FFF2-40B4-BE49-F238E27FC236}">
              <a16:creationId xmlns:a16="http://schemas.microsoft.com/office/drawing/2014/main" id="{00000000-0008-0000-0100-00002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4</xdr:col>
      <xdr:colOff>893544</xdr:colOff>
      <xdr:row>4</xdr:row>
      <xdr:rowOff>263855</xdr:rowOff>
    </xdr:from>
    <xdr:to>
      <xdr:col>4</xdr:col>
      <xdr:colOff>2160369</xdr:colOff>
      <xdr:row>5</xdr:row>
      <xdr:rowOff>63830</xdr:rowOff>
    </xdr:to>
    <xdr:sp macro="" textlink="Analysis!AA10">
      <xdr:nvSpPr>
        <xdr:cNvPr id="41" name="TextBox 40">
          <a:extLst>
            <a:ext uri="{FF2B5EF4-FFF2-40B4-BE49-F238E27FC236}">
              <a16:creationId xmlns:a16="http://schemas.microsoft.com/office/drawing/2014/main" id="{00000000-0008-0000-0100-000029000000}"/>
            </a:ext>
          </a:extLst>
        </xdr:cNvPr>
        <xdr:cNvSpPr txBox="1"/>
      </xdr:nvSpPr>
      <xdr:spPr>
        <a:xfrm>
          <a:off x="7116544" y="1593620"/>
          <a:ext cx="1266825" cy="2556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400" b="1" i="0" u="none" strike="noStrike">
              <a:solidFill>
                <a:schemeClr val="tx1">
                  <a:lumMod val="50000"/>
                  <a:lumOff val="50000"/>
                </a:schemeClr>
              </a:solidFill>
              <a:latin typeface="Calibri"/>
              <a:ea typeface="+mn-ea"/>
              <a:cs typeface="Calibri"/>
            </a:rPr>
            <a:t>Total Location</a:t>
          </a:r>
        </a:p>
      </xdr:txBody>
    </xdr:sp>
    <xdr:clientData/>
  </xdr:twoCellAnchor>
  <xdr:twoCellAnchor editAs="absolute">
    <xdr:from>
      <xdr:col>4</xdr:col>
      <xdr:colOff>905665</xdr:colOff>
      <xdr:row>4</xdr:row>
      <xdr:rowOff>454397</xdr:rowOff>
    </xdr:from>
    <xdr:to>
      <xdr:col>4</xdr:col>
      <xdr:colOff>2172490</xdr:colOff>
      <xdr:row>5</xdr:row>
      <xdr:rowOff>435346</xdr:rowOff>
    </xdr:to>
    <xdr:sp macro="" textlink="Analysis!AP5">
      <xdr:nvSpPr>
        <xdr:cNvPr id="42" name="TextBox 41">
          <a:extLst>
            <a:ext uri="{FF2B5EF4-FFF2-40B4-BE49-F238E27FC236}">
              <a16:creationId xmlns:a16="http://schemas.microsoft.com/office/drawing/2014/main" id="{00000000-0008-0000-0100-00002A000000}"/>
            </a:ext>
          </a:extLst>
        </xdr:cNvPr>
        <xdr:cNvSpPr txBox="1"/>
      </xdr:nvSpPr>
      <xdr:spPr>
        <a:xfrm>
          <a:off x="7128665" y="1784162"/>
          <a:ext cx="1266825" cy="4366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3367292-8EC6-4FFB-BD23-B5DD43723AA6}" type="TxLink">
            <a:rPr lang="en-US" sz="3200" b="1" i="0" u="none" strike="noStrike">
              <a:solidFill>
                <a:schemeClr val="tx1">
                  <a:lumMod val="50000"/>
                  <a:lumOff val="50000"/>
                </a:schemeClr>
              </a:solidFill>
              <a:latin typeface="Bahnschrift" panose="020B0502040204020203" pitchFamily="34" charset="0"/>
              <a:ea typeface="+mn-ea"/>
              <a:cs typeface="Calibri"/>
            </a:rPr>
            <a:pPr marL="0" indent="0" algn="ctr"/>
            <a:t>185</a:t>
          </a:fld>
          <a:endParaRPr lang="en-US" sz="3200" b="1" i="0" u="none" strike="noStrike">
            <a:solidFill>
              <a:schemeClr val="tx1">
                <a:lumMod val="50000"/>
                <a:lumOff val="50000"/>
              </a:schemeClr>
            </a:solidFill>
            <a:latin typeface="Bahnschrift" panose="020B0502040204020203" pitchFamily="34" charset="0"/>
            <a:ea typeface="+mn-ea"/>
            <a:cs typeface="Calibri"/>
          </a:endParaRPr>
        </a:p>
      </xdr:txBody>
    </xdr:sp>
    <xdr:clientData/>
  </xdr:twoCellAnchor>
  <xdr:twoCellAnchor editAs="absolute">
    <xdr:from>
      <xdr:col>4</xdr:col>
      <xdr:colOff>895894</xdr:colOff>
      <xdr:row>6</xdr:row>
      <xdr:rowOff>17517</xdr:rowOff>
    </xdr:from>
    <xdr:to>
      <xdr:col>4</xdr:col>
      <xdr:colOff>2180896</xdr:colOff>
      <xdr:row>6</xdr:row>
      <xdr:rowOff>19050</xdr:rowOff>
    </xdr:to>
    <xdr:cxnSp macro="">
      <xdr:nvCxnSpPr>
        <xdr:cNvPr id="29" name="Straight Connector 28">
          <a:extLst>
            <a:ext uri="{FF2B5EF4-FFF2-40B4-BE49-F238E27FC236}">
              <a16:creationId xmlns:a16="http://schemas.microsoft.com/office/drawing/2014/main" id="{00000000-0008-0000-0100-00001D000000}"/>
            </a:ext>
          </a:extLst>
        </xdr:cNvPr>
        <xdr:cNvCxnSpPr/>
      </xdr:nvCxnSpPr>
      <xdr:spPr>
        <a:xfrm flipV="1">
          <a:off x="7114515" y="2259724"/>
          <a:ext cx="1285002" cy="1533"/>
        </a:xfrm>
        <a:prstGeom prst="line">
          <a:avLst/>
        </a:prstGeom>
        <a:ln w="28575">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absolute">
    <xdr:from>
      <xdr:col>4</xdr:col>
      <xdr:colOff>887513</xdr:colOff>
      <xdr:row>7</xdr:row>
      <xdr:rowOff>80740</xdr:rowOff>
    </xdr:from>
    <xdr:to>
      <xdr:col>4</xdr:col>
      <xdr:colOff>2201962</xdr:colOff>
      <xdr:row>10</xdr:row>
      <xdr:rowOff>109768</xdr:rowOff>
    </xdr:to>
    <xdr:sp macro="" textlink="Analysis!S3">
      <xdr:nvSpPr>
        <xdr:cNvPr id="45" name="TextBox 44">
          <a:extLst>
            <a:ext uri="{FF2B5EF4-FFF2-40B4-BE49-F238E27FC236}">
              <a16:creationId xmlns:a16="http://schemas.microsoft.com/office/drawing/2014/main" id="{00000000-0008-0000-0100-00002D000000}"/>
            </a:ext>
          </a:extLst>
        </xdr:cNvPr>
        <xdr:cNvSpPr txBox="1"/>
      </xdr:nvSpPr>
      <xdr:spPr>
        <a:xfrm>
          <a:off x="7110513" y="2515827"/>
          <a:ext cx="1314449" cy="575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200" b="0" i="0" u="none" strike="noStrike">
              <a:solidFill>
                <a:schemeClr val="tx1">
                  <a:lumMod val="75000"/>
                  <a:lumOff val="25000"/>
                </a:schemeClr>
              </a:solidFill>
              <a:latin typeface="Calibri"/>
              <a:ea typeface="+mn-ea"/>
              <a:cs typeface="Calibri"/>
            </a:rPr>
            <a:t>Shipping interval to customers</a:t>
          </a:r>
        </a:p>
      </xdr:txBody>
    </xdr:sp>
    <xdr:clientData/>
  </xdr:twoCellAnchor>
  <xdr:twoCellAnchor editAs="absolute">
    <xdr:from>
      <xdr:col>4</xdr:col>
      <xdr:colOff>920476</xdr:colOff>
      <xdr:row>15</xdr:row>
      <xdr:rowOff>174612</xdr:rowOff>
    </xdr:from>
    <xdr:to>
      <xdr:col>4</xdr:col>
      <xdr:colOff>2168251</xdr:colOff>
      <xdr:row>17</xdr:row>
      <xdr:rowOff>59859</xdr:rowOff>
    </xdr:to>
    <xdr:sp macro="" textlink="Analysis!AA10">
      <xdr:nvSpPr>
        <xdr:cNvPr id="46" name="TextBox 45">
          <a:extLst>
            <a:ext uri="{FF2B5EF4-FFF2-40B4-BE49-F238E27FC236}">
              <a16:creationId xmlns:a16="http://schemas.microsoft.com/office/drawing/2014/main" id="{00000000-0008-0000-0100-00002E000000}"/>
            </a:ext>
          </a:extLst>
        </xdr:cNvPr>
        <xdr:cNvSpPr txBox="1"/>
      </xdr:nvSpPr>
      <xdr:spPr>
        <a:xfrm>
          <a:off x="7143476" y="4067438"/>
          <a:ext cx="1247775" cy="2496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F8516201-751E-46EC-8807-103193D0EA2B}" type="TxLink">
            <a:rPr lang="en-US" sz="1200" b="0" i="0" u="none" strike="noStrike">
              <a:solidFill>
                <a:schemeClr val="tx1">
                  <a:lumMod val="65000"/>
                  <a:lumOff val="35000"/>
                </a:schemeClr>
              </a:solidFill>
              <a:latin typeface="Calibri"/>
              <a:ea typeface="+mn-ea"/>
              <a:cs typeface="Calibri"/>
            </a:rPr>
            <a:pPr marL="0" indent="0" algn="ctr"/>
            <a:t>Within 2 months</a:t>
          </a:fld>
          <a:endParaRPr lang="en-US" sz="1200" b="0" i="0" u="none" strike="noStrike">
            <a:solidFill>
              <a:schemeClr val="tx1">
                <a:lumMod val="65000"/>
                <a:lumOff val="35000"/>
              </a:schemeClr>
            </a:solidFill>
            <a:latin typeface="Calibri"/>
            <a:ea typeface="+mn-ea"/>
            <a:cs typeface="Calibri"/>
          </a:endParaRPr>
        </a:p>
      </xdr:txBody>
    </xdr:sp>
    <xdr:clientData/>
  </xdr:twoCellAnchor>
  <xdr:twoCellAnchor editAs="absolute">
    <xdr:from>
      <xdr:col>4</xdr:col>
      <xdr:colOff>916472</xdr:colOff>
      <xdr:row>21</xdr:row>
      <xdr:rowOff>129723</xdr:rowOff>
    </xdr:from>
    <xdr:to>
      <xdr:col>4</xdr:col>
      <xdr:colOff>2164247</xdr:colOff>
      <xdr:row>23</xdr:row>
      <xdr:rowOff>14969</xdr:rowOff>
    </xdr:to>
    <xdr:sp macro="" textlink="Analysis!AA11">
      <xdr:nvSpPr>
        <xdr:cNvPr id="47" name="TextBox 46">
          <a:extLst>
            <a:ext uri="{FF2B5EF4-FFF2-40B4-BE49-F238E27FC236}">
              <a16:creationId xmlns:a16="http://schemas.microsoft.com/office/drawing/2014/main" id="{00000000-0008-0000-0100-00002F000000}"/>
            </a:ext>
          </a:extLst>
        </xdr:cNvPr>
        <xdr:cNvSpPr txBox="1"/>
      </xdr:nvSpPr>
      <xdr:spPr>
        <a:xfrm>
          <a:off x="7139472" y="5115853"/>
          <a:ext cx="1247775" cy="2496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7EF1832-C7A5-40D2-868D-A159E11D40A3}" type="TxLink">
            <a:rPr lang="en-US" sz="1200" b="0" i="0" u="none" strike="noStrike">
              <a:solidFill>
                <a:schemeClr val="tx1">
                  <a:lumMod val="65000"/>
                  <a:lumOff val="35000"/>
                </a:schemeClr>
              </a:solidFill>
              <a:latin typeface="Calibri"/>
              <a:ea typeface="+mn-ea"/>
              <a:cs typeface="Calibri"/>
            </a:rPr>
            <a:pPr marL="0" indent="0" algn="ctr"/>
            <a:t>Within a month</a:t>
          </a:fld>
          <a:endParaRPr lang="en-US" sz="1200" b="0" i="0" u="none" strike="noStrike">
            <a:solidFill>
              <a:schemeClr val="tx1">
                <a:lumMod val="65000"/>
                <a:lumOff val="35000"/>
              </a:schemeClr>
            </a:solidFill>
            <a:latin typeface="Calibri"/>
            <a:ea typeface="+mn-ea"/>
            <a:cs typeface="Calibri"/>
          </a:endParaRPr>
        </a:p>
      </xdr:txBody>
    </xdr:sp>
    <xdr:clientData/>
  </xdr:twoCellAnchor>
  <xdr:twoCellAnchor editAs="absolute">
    <xdr:from>
      <xdr:col>4</xdr:col>
      <xdr:colOff>917990</xdr:colOff>
      <xdr:row>27</xdr:row>
      <xdr:rowOff>57603</xdr:rowOff>
    </xdr:from>
    <xdr:to>
      <xdr:col>4</xdr:col>
      <xdr:colOff>2165765</xdr:colOff>
      <xdr:row>28</xdr:row>
      <xdr:rowOff>124278</xdr:rowOff>
    </xdr:to>
    <xdr:sp macro="" textlink="Analysis!AA12">
      <xdr:nvSpPr>
        <xdr:cNvPr id="48" name="TextBox 47">
          <a:extLst>
            <a:ext uri="{FF2B5EF4-FFF2-40B4-BE49-F238E27FC236}">
              <a16:creationId xmlns:a16="http://schemas.microsoft.com/office/drawing/2014/main" id="{00000000-0008-0000-0100-000030000000}"/>
            </a:ext>
          </a:extLst>
        </xdr:cNvPr>
        <xdr:cNvSpPr txBox="1"/>
      </xdr:nvSpPr>
      <xdr:spPr>
        <a:xfrm>
          <a:off x="7140990" y="6137038"/>
          <a:ext cx="1247775" cy="2488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4CD877E0-DFF6-4A48-A466-F5C150AE26F4}" type="TxLink">
            <a:rPr lang="en-US" sz="1200" b="0" i="0" u="none" strike="noStrike">
              <a:solidFill>
                <a:schemeClr val="tx1">
                  <a:lumMod val="65000"/>
                  <a:lumOff val="35000"/>
                </a:schemeClr>
              </a:solidFill>
              <a:latin typeface="Calibri"/>
              <a:ea typeface="+mn-ea"/>
              <a:cs typeface="Calibri"/>
            </a:rPr>
            <a:pPr marL="0" indent="0" algn="ctr"/>
            <a:t>Within a week</a:t>
          </a:fld>
          <a:endParaRPr lang="en-US" sz="1200" b="0" i="0" u="none" strike="noStrike">
            <a:solidFill>
              <a:schemeClr val="tx1">
                <a:lumMod val="65000"/>
                <a:lumOff val="35000"/>
              </a:schemeClr>
            </a:solidFill>
            <a:latin typeface="Calibri"/>
            <a:ea typeface="+mn-ea"/>
            <a:cs typeface="Calibri"/>
          </a:endParaRPr>
        </a:p>
      </xdr:txBody>
    </xdr:sp>
    <xdr:clientData/>
  </xdr:twoCellAnchor>
  <xdr:twoCellAnchor editAs="absolute">
    <xdr:from>
      <xdr:col>4</xdr:col>
      <xdr:colOff>1076870</xdr:colOff>
      <xdr:row>10</xdr:row>
      <xdr:rowOff>66675</xdr:rowOff>
    </xdr:from>
    <xdr:to>
      <xdr:col>4</xdr:col>
      <xdr:colOff>1991270</xdr:colOff>
      <xdr:row>11</xdr:row>
      <xdr:rowOff>95250</xdr:rowOff>
    </xdr:to>
    <xdr:sp macro="" textlink="">
      <xdr:nvSpPr>
        <xdr:cNvPr id="30" name="Isosceles Triangle 29">
          <a:extLst>
            <a:ext uri="{FF2B5EF4-FFF2-40B4-BE49-F238E27FC236}">
              <a16:creationId xmlns:a16="http://schemas.microsoft.com/office/drawing/2014/main" id="{00000000-0008-0000-0100-00001E000000}"/>
            </a:ext>
          </a:extLst>
        </xdr:cNvPr>
        <xdr:cNvSpPr/>
      </xdr:nvSpPr>
      <xdr:spPr>
        <a:xfrm>
          <a:off x="7299870" y="3048414"/>
          <a:ext cx="914400" cy="210793"/>
        </a:xfrm>
        <a:prstGeom prst="triangle">
          <a:avLst>
            <a:gd name="adj" fmla="val 50840"/>
          </a:avLst>
        </a:prstGeom>
        <a:solidFill>
          <a:schemeClr val="bg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966067</xdr:colOff>
      <xdr:row>11</xdr:row>
      <xdr:rowOff>46713</xdr:rowOff>
    </xdr:from>
    <xdr:to>
      <xdr:col>4</xdr:col>
      <xdr:colOff>2118592</xdr:colOff>
      <xdr:row>16</xdr:row>
      <xdr:rowOff>132437</xdr:rowOff>
    </xdr:to>
    <xdr:grpSp>
      <xdr:nvGrpSpPr>
        <xdr:cNvPr id="28" name="Group 27">
          <a:extLst>
            <a:ext uri="{FF2B5EF4-FFF2-40B4-BE49-F238E27FC236}">
              <a16:creationId xmlns:a16="http://schemas.microsoft.com/office/drawing/2014/main" id="{00000000-0008-0000-0100-00001C000000}"/>
            </a:ext>
          </a:extLst>
        </xdr:cNvPr>
        <xdr:cNvGrpSpPr/>
      </xdr:nvGrpSpPr>
      <xdr:grpSpPr>
        <a:xfrm>
          <a:off x="7189067" y="3221713"/>
          <a:ext cx="1152525" cy="1019548"/>
          <a:chOff x="7137399" y="3348718"/>
          <a:chExt cx="1152525" cy="992867"/>
        </a:xfrm>
      </xdr:grpSpPr>
      <xdr:graphicFrame macro="">
        <xdr:nvGraphicFramePr>
          <xdr:cNvPr id="36" name="Chart 35">
            <a:extLst>
              <a:ext uri="{FF2B5EF4-FFF2-40B4-BE49-F238E27FC236}">
                <a16:creationId xmlns:a16="http://schemas.microsoft.com/office/drawing/2014/main" id="{00000000-0008-0000-0100-000024000000}"/>
              </a:ext>
            </a:extLst>
          </xdr:cNvPr>
          <xdr:cNvGraphicFramePr>
            <a:graphicFrameLocks/>
          </xdr:cNvGraphicFramePr>
        </xdr:nvGraphicFramePr>
        <xdr:xfrm>
          <a:off x="7137399" y="3348718"/>
          <a:ext cx="1152525" cy="992867"/>
        </xdr:xfrm>
        <a:graphic>
          <a:graphicData uri="http://schemas.openxmlformats.org/drawingml/2006/chart">
            <c:chart xmlns:c="http://schemas.openxmlformats.org/drawingml/2006/chart" xmlns:r="http://schemas.openxmlformats.org/officeDocument/2006/relationships" r:id="rId3"/>
          </a:graphicData>
        </a:graphic>
      </xdr:graphicFrame>
      <xdr:sp macro="" textlink="Analysis!AB10">
        <xdr:nvSpPr>
          <xdr:cNvPr id="50" name="TextBox 49">
            <a:extLst>
              <a:ext uri="{FF2B5EF4-FFF2-40B4-BE49-F238E27FC236}">
                <a16:creationId xmlns:a16="http://schemas.microsoft.com/office/drawing/2014/main" id="{00000000-0008-0000-0100-000032000000}"/>
              </a:ext>
            </a:extLst>
          </xdr:cNvPr>
          <xdr:cNvSpPr txBox="1"/>
        </xdr:nvSpPr>
        <xdr:spPr>
          <a:xfrm>
            <a:off x="7333046" y="3682546"/>
            <a:ext cx="752475" cy="3342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0F5E5C3-2165-4DF1-AB61-92FE8EB0944B}" type="TxLink">
              <a:rPr lang="en-US" sz="1600" b="1" i="0" u="none" strike="noStrike">
                <a:solidFill>
                  <a:srgbClr val="7030A0"/>
                </a:solidFill>
                <a:latin typeface="Agency FB" panose="020B0503020202020204" pitchFamily="34" charset="0"/>
                <a:ea typeface="+mn-ea"/>
                <a:cs typeface="Calibri"/>
              </a:rPr>
              <a:pPr marL="0" indent="0" algn="ctr"/>
              <a:t>37.3%</a:t>
            </a:fld>
            <a:endParaRPr lang="en-US" sz="1600" b="1" i="0" u="none" strike="noStrike">
              <a:solidFill>
                <a:srgbClr val="7030A0"/>
              </a:solidFill>
              <a:latin typeface="Agency FB" panose="020B0503020202020204" pitchFamily="34" charset="0"/>
              <a:ea typeface="+mn-ea"/>
              <a:cs typeface="Calibri"/>
            </a:endParaRPr>
          </a:p>
        </xdr:txBody>
      </xdr:sp>
    </xdr:grpSp>
    <xdr:clientData/>
  </xdr:twoCellAnchor>
  <xdr:twoCellAnchor>
    <xdr:from>
      <xdr:col>4</xdr:col>
      <xdr:colOff>960548</xdr:colOff>
      <xdr:row>17</xdr:row>
      <xdr:rowOff>26754</xdr:rowOff>
    </xdr:from>
    <xdr:to>
      <xdr:col>4</xdr:col>
      <xdr:colOff>2113073</xdr:colOff>
      <xdr:row>22</xdr:row>
      <xdr:rowOff>103406</xdr:rowOff>
    </xdr:to>
    <xdr:grpSp>
      <xdr:nvGrpSpPr>
        <xdr:cNvPr id="32" name="Group 31">
          <a:extLst>
            <a:ext uri="{FF2B5EF4-FFF2-40B4-BE49-F238E27FC236}">
              <a16:creationId xmlns:a16="http://schemas.microsoft.com/office/drawing/2014/main" id="{00000000-0008-0000-0100-000020000000}"/>
            </a:ext>
          </a:extLst>
        </xdr:cNvPr>
        <xdr:cNvGrpSpPr/>
      </xdr:nvGrpSpPr>
      <xdr:grpSpPr>
        <a:xfrm>
          <a:off x="7183548" y="4322342"/>
          <a:ext cx="1152525" cy="1010476"/>
          <a:chOff x="7137399" y="4408261"/>
          <a:chExt cx="1152525" cy="983795"/>
        </a:xfrm>
      </xdr:grpSpPr>
      <xdr:graphicFrame macro="">
        <xdr:nvGraphicFramePr>
          <xdr:cNvPr id="37" name="Chart 36">
            <a:extLst>
              <a:ext uri="{FF2B5EF4-FFF2-40B4-BE49-F238E27FC236}">
                <a16:creationId xmlns:a16="http://schemas.microsoft.com/office/drawing/2014/main" id="{00000000-0008-0000-0100-000025000000}"/>
              </a:ext>
            </a:extLst>
          </xdr:cNvPr>
          <xdr:cNvGraphicFramePr>
            <a:graphicFrameLocks/>
          </xdr:cNvGraphicFramePr>
        </xdr:nvGraphicFramePr>
        <xdr:xfrm>
          <a:off x="7137399" y="4408261"/>
          <a:ext cx="1152525" cy="983795"/>
        </xdr:xfrm>
        <a:graphic>
          <a:graphicData uri="http://schemas.openxmlformats.org/drawingml/2006/chart">
            <c:chart xmlns:c="http://schemas.openxmlformats.org/drawingml/2006/chart" xmlns:r="http://schemas.openxmlformats.org/officeDocument/2006/relationships" r:id="rId4"/>
          </a:graphicData>
        </a:graphic>
      </xdr:graphicFrame>
      <xdr:sp macro="" textlink="Analysis!AB11">
        <xdr:nvSpPr>
          <xdr:cNvPr id="51" name="TextBox 50">
            <a:extLst>
              <a:ext uri="{FF2B5EF4-FFF2-40B4-BE49-F238E27FC236}">
                <a16:creationId xmlns:a16="http://schemas.microsoft.com/office/drawing/2014/main" id="{00000000-0008-0000-0100-000033000000}"/>
              </a:ext>
            </a:extLst>
          </xdr:cNvPr>
          <xdr:cNvSpPr txBox="1"/>
        </xdr:nvSpPr>
        <xdr:spPr>
          <a:xfrm>
            <a:off x="7338333" y="4733018"/>
            <a:ext cx="752475" cy="3342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1A940B87-9510-445C-901F-DEACAB0E26BB}" type="TxLink">
              <a:rPr lang="en-US" sz="1600" b="1" i="0" u="none" strike="noStrike">
                <a:solidFill>
                  <a:srgbClr val="00B0F0"/>
                </a:solidFill>
                <a:latin typeface="Agency FB" panose="020B0503020202020204" pitchFamily="34" charset="0"/>
                <a:ea typeface="+mn-ea"/>
                <a:cs typeface="Calibri"/>
              </a:rPr>
              <a:pPr marL="0" indent="0" algn="ctr"/>
              <a:t>47.0%</a:t>
            </a:fld>
            <a:endParaRPr lang="en-US" sz="1600" b="1" i="0" u="none" strike="noStrike">
              <a:solidFill>
                <a:srgbClr val="00B0F0"/>
              </a:solidFill>
              <a:latin typeface="Agency FB" panose="020B0503020202020204" pitchFamily="34" charset="0"/>
              <a:ea typeface="+mn-ea"/>
              <a:cs typeface="Calibri"/>
            </a:endParaRPr>
          </a:p>
        </xdr:txBody>
      </xdr:sp>
    </xdr:grpSp>
    <xdr:clientData/>
  </xdr:twoCellAnchor>
  <xdr:twoCellAnchor>
    <xdr:from>
      <xdr:col>4</xdr:col>
      <xdr:colOff>964098</xdr:colOff>
      <xdr:row>22</xdr:row>
      <xdr:rowOff>151944</xdr:rowOff>
    </xdr:from>
    <xdr:to>
      <xdr:col>4</xdr:col>
      <xdr:colOff>2116623</xdr:colOff>
      <xdr:row>28</xdr:row>
      <xdr:rowOff>47169</xdr:rowOff>
    </xdr:to>
    <xdr:grpSp>
      <xdr:nvGrpSpPr>
        <xdr:cNvPr id="16" name="Group 15">
          <a:extLst>
            <a:ext uri="{FF2B5EF4-FFF2-40B4-BE49-F238E27FC236}">
              <a16:creationId xmlns:a16="http://schemas.microsoft.com/office/drawing/2014/main" id="{00000000-0008-0000-0100-000010000000}"/>
            </a:ext>
          </a:extLst>
        </xdr:cNvPr>
        <xdr:cNvGrpSpPr/>
      </xdr:nvGrpSpPr>
      <xdr:grpSpPr>
        <a:xfrm>
          <a:off x="7187098" y="5381356"/>
          <a:ext cx="1152525" cy="1015813"/>
          <a:chOff x="7137399" y="5458732"/>
          <a:chExt cx="1152525" cy="983796"/>
        </a:xfrm>
      </xdr:grpSpPr>
      <xdr:graphicFrame macro="">
        <xdr:nvGraphicFramePr>
          <xdr:cNvPr id="38" name="Chart 37">
            <a:extLst>
              <a:ext uri="{FF2B5EF4-FFF2-40B4-BE49-F238E27FC236}">
                <a16:creationId xmlns:a16="http://schemas.microsoft.com/office/drawing/2014/main" id="{00000000-0008-0000-0100-000026000000}"/>
              </a:ext>
            </a:extLst>
          </xdr:cNvPr>
          <xdr:cNvGraphicFramePr>
            <a:graphicFrameLocks/>
          </xdr:cNvGraphicFramePr>
        </xdr:nvGraphicFramePr>
        <xdr:xfrm>
          <a:off x="7137399" y="5458732"/>
          <a:ext cx="1152525" cy="983796"/>
        </xdr:xfrm>
        <a:graphic>
          <a:graphicData uri="http://schemas.openxmlformats.org/drawingml/2006/chart">
            <c:chart xmlns:c="http://schemas.openxmlformats.org/drawingml/2006/chart" xmlns:r="http://schemas.openxmlformats.org/officeDocument/2006/relationships" r:id="rId5"/>
          </a:graphicData>
        </a:graphic>
      </xdr:graphicFrame>
      <xdr:sp macro="" textlink="Analysis!AB12">
        <xdr:nvSpPr>
          <xdr:cNvPr id="52" name="TextBox 51">
            <a:extLst>
              <a:ext uri="{FF2B5EF4-FFF2-40B4-BE49-F238E27FC236}">
                <a16:creationId xmlns:a16="http://schemas.microsoft.com/office/drawing/2014/main" id="{00000000-0008-0000-0100-000034000000}"/>
              </a:ext>
            </a:extLst>
          </xdr:cNvPr>
          <xdr:cNvSpPr txBox="1"/>
        </xdr:nvSpPr>
        <xdr:spPr>
          <a:xfrm>
            <a:off x="7338333" y="5783489"/>
            <a:ext cx="752475" cy="3342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8526120-05D7-420E-A9EC-1A25031266C0}" type="TxLink">
              <a:rPr lang="en-US" sz="1600" b="1" i="0" u="none" strike="noStrike">
                <a:solidFill>
                  <a:schemeClr val="accent2"/>
                </a:solidFill>
                <a:latin typeface="Agency FB" panose="020B0503020202020204" pitchFamily="34" charset="0"/>
                <a:ea typeface="+mn-ea"/>
                <a:cs typeface="Calibri"/>
              </a:rPr>
              <a:pPr marL="0" indent="0" algn="ctr"/>
              <a:t>15.7%</a:t>
            </a:fld>
            <a:endParaRPr lang="en-US" sz="1600" b="1" i="0" u="none" strike="noStrike">
              <a:solidFill>
                <a:schemeClr val="accent2"/>
              </a:solidFill>
              <a:latin typeface="Agency FB" panose="020B0503020202020204" pitchFamily="34" charset="0"/>
              <a:ea typeface="+mn-ea"/>
              <a:cs typeface="Calibri"/>
            </a:endParaRPr>
          </a:p>
        </xdr:txBody>
      </xdr:sp>
    </xdr:grpSp>
    <xdr:clientData/>
  </xdr:twoCellAnchor>
  <xdr:twoCellAnchor editAs="absolute">
    <xdr:from>
      <xdr:col>4</xdr:col>
      <xdr:colOff>910173</xdr:colOff>
      <xdr:row>6</xdr:row>
      <xdr:rowOff>87996</xdr:rowOff>
    </xdr:from>
    <xdr:to>
      <xdr:col>4</xdr:col>
      <xdr:colOff>2176998</xdr:colOff>
      <xdr:row>7</xdr:row>
      <xdr:rowOff>145599</xdr:rowOff>
    </xdr:to>
    <xdr:sp macro="" textlink="Analysis!AA10">
      <xdr:nvSpPr>
        <xdr:cNvPr id="53" name="TextBox 52">
          <a:extLst>
            <a:ext uri="{FF2B5EF4-FFF2-40B4-BE49-F238E27FC236}">
              <a16:creationId xmlns:a16="http://schemas.microsoft.com/office/drawing/2014/main" id="{00000000-0008-0000-0100-000035000000}"/>
            </a:ext>
          </a:extLst>
        </xdr:cNvPr>
        <xdr:cNvSpPr txBox="1"/>
      </xdr:nvSpPr>
      <xdr:spPr>
        <a:xfrm>
          <a:off x="7133173" y="2340866"/>
          <a:ext cx="1266825" cy="2398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400" b="1" i="0" u="none" strike="noStrike">
              <a:solidFill>
                <a:schemeClr val="tx1">
                  <a:lumMod val="50000"/>
                  <a:lumOff val="50000"/>
                </a:schemeClr>
              </a:solidFill>
              <a:latin typeface="Calibri"/>
              <a:ea typeface="+mn-ea"/>
              <a:cs typeface="Calibri"/>
            </a:rPr>
            <a:t>Order analysis</a:t>
          </a:r>
        </a:p>
      </xdr:txBody>
    </xdr:sp>
    <xdr:clientData/>
  </xdr:twoCellAnchor>
  <xdr:twoCellAnchor editAs="absolute">
    <xdr:from>
      <xdr:col>5</xdr:col>
      <xdr:colOff>180975</xdr:colOff>
      <xdr:row>4</xdr:row>
      <xdr:rowOff>447675</xdr:rowOff>
    </xdr:from>
    <xdr:to>
      <xdr:col>8</xdr:col>
      <xdr:colOff>112346</xdr:colOff>
      <xdr:row>13</xdr:row>
      <xdr:rowOff>85725</xdr:rowOff>
    </xdr:to>
    <xdr:graphicFrame macro="">
      <xdr:nvGraphicFramePr>
        <xdr:cNvPr id="54" name="Chart 53">
          <a:extLst>
            <a:ext uri="{FF2B5EF4-FFF2-40B4-BE49-F238E27FC236}">
              <a16:creationId xmlns:a16="http://schemas.microsoft.com/office/drawing/2014/main" id="{00000000-0008-0000-0100-00003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5</xdr:col>
      <xdr:colOff>104775</xdr:colOff>
      <xdr:row>14</xdr:row>
      <xdr:rowOff>95251</xdr:rowOff>
    </xdr:from>
    <xdr:to>
      <xdr:col>8</xdr:col>
      <xdr:colOff>200025</xdr:colOff>
      <xdr:row>29</xdr:row>
      <xdr:rowOff>114301</xdr:rowOff>
    </xdr:to>
    <xdr:sp macro="" textlink="">
      <xdr:nvSpPr>
        <xdr:cNvPr id="57" name="Rectangle 56">
          <a:extLst>
            <a:ext uri="{FF2B5EF4-FFF2-40B4-BE49-F238E27FC236}">
              <a16:creationId xmlns:a16="http://schemas.microsoft.com/office/drawing/2014/main" id="{00000000-0008-0000-0100-000039000000}"/>
            </a:ext>
          </a:extLst>
        </xdr:cNvPr>
        <xdr:cNvSpPr/>
      </xdr:nvSpPr>
      <xdr:spPr>
        <a:xfrm>
          <a:off x="8248650" y="3876676"/>
          <a:ext cx="4343400" cy="28765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5</xdr:col>
      <xdr:colOff>161925</xdr:colOff>
      <xdr:row>15</xdr:row>
      <xdr:rowOff>171451</xdr:rowOff>
    </xdr:from>
    <xdr:to>
      <xdr:col>8</xdr:col>
      <xdr:colOff>152400</xdr:colOff>
      <xdr:row>29</xdr:row>
      <xdr:rowOff>76201</xdr:rowOff>
    </xdr:to>
    <mc:AlternateContent xmlns:mc="http://schemas.openxmlformats.org/markup-compatibility/2006">
      <mc:Choice xmlns:cx1="http://schemas.microsoft.com/office/drawing/2015/9/8/chartex" Requires="cx1">
        <xdr:graphicFrame macro="">
          <xdr:nvGraphicFramePr>
            <xdr:cNvPr id="56" name="Chart 55">
              <a:extLst>
                <a:ext uri="{FF2B5EF4-FFF2-40B4-BE49-F238E27FC236}">
                  <a16:creationId xmlns:a16="http://schemas.microsoft.com/office/drawing/2014/main" id="{00000000-0008-0000-0100-000038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8702675" y="4076701"/>
              <a:ext cx="4448175" cy="24828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5</xdr:col>
      <xdr:colOff>142876</xdr:colOff>
      <xdr:row>12</xdr:row>
      <xdr:rowOff>120650</xdr:rowOff>
    </xdr:from>
    <xdr:to>
      <xdr:col>5</xdr:col>
      <xdr:colOff>923925</xdr:colOff>
      <xdr:row>13</xdr:row>
      <xdr:rowOff>180975</xdr:rowOff>
    </xdr:to>
    <xdr:sp macro="" textlink="Analysis!AU22">
      <xdr:nvSpPr>
        <xdr:cNvPr id="58" name="TextBox 57">
          <a:extLst>
            <a:ext uri="{FF2B5EF4-FFF2-40B4-BE49-F238E27FC236}">
              <a16:creationId xmlns:a16="http://schemas.microsoft.com/office/drawing/2014/main" id="{00000000-0008-0000-0100-00003A000000}"/>
            </a:ext>
          </a:extLst>
        </xdr:cNvPr>
        <xdr:cNvSpPr txBox="1"/>
      </xdr:nvSpPr>
      <xdr:spPr>
        <a:xfrm>
          <a:off x="8683626" y="3473450"/>
          <a:ext cx="781049" cy="2444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92620EC-8976-4C21-B621-A50D63E30F77}" type="TxLink">
            <a:rPr lang="en-US" sz="1100" b="1" i="0" u="none" strike="noStrike">
              <a:solidFill>
                <a:schemeClr val="accent2"/>
              </a:solidFill>
              <a:latin typeface="Calibri"/>
              <a:ea typeface="+mn-ea"/>
              <a:cs typeface="Calibri"/>
            </a:rPr>
            <a:pPr marL="0" indent="0" algn="ctr"/>
            <a:t>50.1%</a:t>
          </a:fld>
          <a:endParaRPr lang="en-US" sz="1100" b="1" i="0" u="none" strike="noStrike">
            <a:solidFill>
              <a:schemeClr val="accent2"/>
            </a:solidFill>
            <a:latin typeface="Calibri"/>
            <a:ea typeface="+mn-ea"/>
            <a:cs typeface="Calibri"/>
          </a:endParaRPr>
        </a:p>
      </xdr:txBody>
    </xdr:sp>
    <xdr:clientData/>
  </xdr:twoCellAnchor>
  <xdr:twoCellAnchor editAs="absolute">
    <xdr:from>
      <xdr:col>7</xdr:col>
      <xdr:colOff>2687</xdr:colOff>
      <xdr:row>12</xdr:row>
      <xdr:rowOff>119822</xdr:rowOff>
    </xdr:from>
    <xdr:to>
      <xdr:col>8</xdr:col>
      <xdr:colOff>174136</xdr:colOff>
      <xdr:row>13</xdr:row>
      <xdr:rowOff>180147</xdr:rowOff>
    </xdr:to>
    <xdr:sp macro="" textlink="Analysis!AU23">
      <xdr:nvSpPr>
        <xdr:cNvPr id="60" name="TextBox 59">
          <a:extLst>
            <a:ext uri="{FF2B5EF4-FFF2-40B4-BE49-F238E27FC236}">
              <a16:creationId xmlns:a16="http://schemas.microsoft.com/office/drawing/2014/main" id="{00000000-0008-0000-0100-00003C000000}"/>
            </a:ext>
          </a:extLst>
        </xdr:cNvPr>
        <xdr:cNvSpPr txBox="1"/>
      </xdr:nvSpPr>
      <xdr:spPr>
        <a:xfrm>
          <a:off x="12365649" y="3490207"/>
          <a:ext cx="811333" cy="245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C36E3B1-F578-43C4-951E-B3DF48354674}" type="TxLink">
            <a:rPr lang="en-US" sz="1100" b="1" i="0" u="none" strike="noStrike">
              <a:solidFill>
                <a:schemeClr val="accent2"/>
              </a:solidFill>
              <a:latin typeface="Calibri"/>
              <a:ea typeface="+mn-ea"/>
              <a:cs typeface="Calibri"/>
            </a:rPr>
            <a:pPr marL="0" indent="0" algn="ctr"/>
            <a:t>49.9%</a:t>
          </a:fld>
          <a:endParaRPr lang="en-US" sz="1100" b="1" i="0" u="none" strike="noStrike">
            <a:solidFill>
              <a:schemeClr val="accent2"/>
            </a:solidFill>
            <a:latin typeface="Calibri"/>
            <a:ea typeface="+mn-ea"/>
            <a:cs typeface="Calibri"/>
          </a:endParaRPr>
        </a:p>
      </xdr:txBody>
    </xdr:sp>
    <xdr:clientData/>
  </xdr:twoCellAnchor>
  <xdr:twoCellAnchor editAs="absolute">
    <xdr:from>
      <xdr:col>0</xdr:col>
      <xdr:colOff>57150</xdr:colOff>
      <xdr:row>4</xdr:row>
      <xdr:rowOff>371475</xdr:rowOff>
    </xdr:from>
    <xdr:to>
      <xdr:col>1</xdr:col>
      <xdr:colOff>1152525</xdr:colOff>
      <xdr:row>13</xdr:row>
      <xdr:rowOff>104775</xdr:rowOff>
    </xdr:to>
    <mc:AlternateContent xmlns:mc="http://schemas.openxmlformats.org/markup-compatibility/2006" xmlns:a14="http://schemas.microsoft.com/office/drawing/2010/main">
      <mc:Choice Requires="a14">
        <xdr:graphicFrame macro="">
          <xdr:nvGraphicFramePr>
            <xdr:cNvPr id="61" name="Country">
              <a:extLst>
                <a:ext uri="{FF2B5EF4-FFF2-40B4-BE49-F238E27FC236}">
                  <a16:creationId xmlns:a16="http://schemas.microsoft.com/office/drawing/2014/main" id="{00000000-0008-0000-0100-00003D000000}"/>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57150" y="1714500"/>
              <a:ext cx="1495425" cy="1981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28575</xdr:colOff>
      <xdr:row>14</xdr:row>
      <xdr:rowOff>133351</xdr:rowOff>
    </xdr:from>
    <xdr:to>
      <xdr:col>1</xdr:col>
      <xdr:colOff>1143000</xdr:colOff>
      <xdr:row>22</xdr:row>
      <xdr:rowOff>95251</xdr:rowOff>
    </xdr:to>
    <mc:AlternateContent xmlns:mc="http://schemas.openxmlformats.org/markup-compatibility/2006" xmlns:a14="http://schemas.microsoft.com/office/drawing/2010/main">
      <mc:Choice Requires="a14">
        <xdr:graphicFrame macro="">
          <xdr:nvGraphicFramePr>
            <xdr:cNvPr id="62" name="Order Date (Year)">
              <a:extLst>
                <a:ext uri="{FF2B5EF4-FFF2-40B4-BE49-F238E27FC236}">
                  <a16:creationId xmlns:a16="http://schemas.microsoft.com/office/drawing/2014/main" id="{00000000-0008-0000-0100-00003E000000}"/>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Order Date (Year)"/>
            </a:graphicData>
          </a:graphic>
        </xdr:graphicFrame>
      </mc:Choice>
      <mc:Fallback xmlns="">
        <xdr:sp macro="" textlink="">
          <xdr:nvSpPr>
            <xdr:cNvPr id="0" name=""/>
            <xdr:cNvSpPr>
              <a:spLocks noTextEdit="1"/>
            </xdr:cNvSpPr>
          </xdr:nvSpPr>
          <xdr:spPr>
            <a:xfrm>
              <a:off x="28575" y="3914776"/>
              <a:ext cx="1514475" cy="14859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38100</xdr:colOff>
      <xdr:row>23</xdr:row>
      <xdr:rowOff>85725</xdr:rowOff>
    </xdr:from>
    <xdr:to>
      <xdr:col>1</xdr:col>
      <xdr:colOff>1143000</xdr:colOff>
      <xdr:row>28</xdr:row>
      <xdr:rowOff>114300</xdr:rowOff>
    </xdr:to>
    <mc:AlternateContent xmlns:mc="http://schemas.openxmlformats.org/markup-compatibility/2006" xmlns:a14="http://schemas.microsoft.com/office/drawing/2010/main">
      <mc:Choice Requires="a14">
        <xdr:graphicFrame macro="">
          <xdr:nvGraphicFramePr>
            <xdr:cNvPr id="63" name="Quarter">
              <a:extLst>
                <a:ext uri="{FF2B5EF4-FFF2-40B4-BE49-F238E27FC236}">
                  <a16:creationId xmlns:a16="http://schemas.microsoft.com/office/drawing/2014/main" id="{00000000-0008-0000-0100-00003F000000}"/>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38100" y="5581650"/>
              <a:ext cx="1504950" cy="981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xdr:col>
      <xdr:colOff>354871</xdr:colOff>
      <xdr:row>12</xdr:row>
      <xdr:rowOff>152400</xdr:rowOff>
    </xdr:from>
    <xdr:to>
      <xdr:col>2</xdr:col>
      <xdr:colOff>1602646</xdr:colOff>
      <xdr:row>14</xdr:row>
      <xdr:rowOff>28575</xdr:rowOff>
    </xdr:to>
    <xdr:sp macro="" textlink="Analysis!J20">
      <xdr:nvSpPr>
        <xdr:cNvPr id="68" name="TextBox 67">
          <a:extLst>
            <a:ext uri="{FF2B5EF4-FFF2-40B4-BE49-F238E27FC236}">
              <a16:creationId xmlns:a16="http://schemas.microsoft.com/office/drawing/2014/main" id="{00000000-0008-0000-0100-000044000000}"/>
            </a:ext>
          </a:extLst>
        </xdr:cNvPr>
        <xdr:cNvSpPr txBox="1"/>
      </xdr:nvSpPr>
      <xdr:spPr>
        <a:xfrm>
          <a:off x="1996102" y="3522785"/>
          <a:ext cx="1247775" cy="247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AD18415-2A39-4B4F-A4F4-829933438995}" type="TxLink">
            <a:rPr lang="en-US" sz="1100" b="1" i="0" u="none" strike="noStrike">
              <a:solidFill>
                <a:schemeClr val="tx1">
                  <a:lumMod val="65000"/>
                  <a:lumOff val="35000"/>
                </a:schemeClr>
              </a:solidFill>
              <a:latin typeface="Calibri"/>
              <a:ea typeface="+mn-ea"/>
              <a:cs typeface="Calibri"/>
            </a:rPr>
            <a:pPr marL="0" indent="0" algn="ctr"/>
            <a:t> 102,117,265,182 </a:t>
          </a:fld>
          <a:endParaRPr lang="en-US" sz="1100" b="1" i="0" u="none" strike="noStrike">
            <a:solidFill>
              <a:schemeClr val="tx1">
                <a:lumMod val="65000"/>
                <a:lumOff val="35000"/>
              </a:schemeClr>
            </a:solidFill>
            <a:latin typeface="Calibri"/>
            <a:ea typeface="+mn-ea"/>
            <a:cs typeface="Calibri"/>
          </a:endParaRPr>
        </a:p>
      </xdr:txBody>
    </xdr:sp>
    <xdr:clientData/>
  </xdr:twoCellAnchor>
  <xdr:twoCellAnchor editAs="absolute">
    <xdr:from>
      <xdr:col>2</xdr:col>
      <xdr:colOff>1453420</xdr:colOff>
      <xdr:row>12</xdr:row>
      <xdr:rowOff>152400</xdr:rowOff>
    </xdr:from>
    <xdr:to>
      <xdr:col>3</xdr:col>
      <xdr:colOff>758095</xdr:colOff>
      <xdr:row>14</xdr:row>
      <xdr:rowOff>28575</xdr:rowOff>
    </xdr:to>
    <xdr:sp macro="" textlink="Analysis!J21">
      <xdr:nvSpPr>
        <xdr:cNvPr id="70" name="TextBox 69">
          <a:extLst>
            <a:ext uri="{FF2B5EF4-FFF2-40B4-BE49-F238E27FC236}">
              <a16:creationId xmlns:a16="http://schemas.microsoft.com/office/drawing/2014/main" id="{00000000-0008-0000-0100-000046000000}"/>
            </a:ext>
          </a:extLst>
        </xdr:cNvPr>
        <xdr:cNvSpPr txBox="1"/>
      </xdr:nvSpPr>
      <xdr:spPr>
        <a:xfrm>
          <a:off x="3094651" y="3522785"/>
          <a:ext cx="1341559" cy="247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104DB238-33E2-4ABA-817F-B854BEC0ABA5}" type="TxLink">
            <a:rPr lang="en-US" sz="1100" b="1" i="0" u="none" strike="noStrike">
              <a:solidFill>
                <a:schemeClr val="tx1">
                  <a:lumMod val="65000"/>
                  <a:lumOff val="35000"/>
                </a:schemeClr>
              </a:solidFill>
              <a:latin typeface="Calibri"/>
              <a:ea typeface="+mn-ea"/>
              <a:cs typeface="Calibri"/>
            </a:rPr>
            <a:pPr marL="0" indent="0" algn="ctr"/>
            <a:t> 103,375,455,832 </a:t>
          </a:fld>
          <a:endParaRPr lang="en-US" sz="1100" b="1" i="0" u="none" strike="noStrike">
            <a:solidFill>
              <a:schemeClr val="tx1">
                <a:lumMod val="65000"/>
                <a:lumOff val="35000"/>
              </a:schemeClr>
            </a:solidFill>
            <a:latin typeface="Calibri"/>
            <a:ea typeface="+mn-ea"/>
            <a:cs typeface="Calibri"/>
          </a:endParaRPr>
        </a:p>
      </xdr:txBody>
    </xdr:sp>
    <xdr:clientData/>
  </xdr:twoCellAnchor>
  <xdr:twoCellAnchor editAs="absolute">
    <xdr:from>
      <xdr:col>3</xdr:col>
      <xdr:colOff>619125</xdr:colOff>
      <xdr:row>12</xdr:row>
      <xdr:rowOff>152400</xdr:rowOff>
    </xdr:from>
    <xdr:to>
      <xdr:col>3</xdr:col>
      <xdr:colOff>1914525</xdr:colOff>
      <xdr:row>14</xdr:row>
      <xdr:rowOff>28575</xdr:rowOff>
    </xdr:to>
    <xdr:sp macro="" textlink="Analysis!J22">
      <xdr:nvSpPr>
        <xdr:cNvPr id="71" name="TextBox 70">
          <a:extLst>
            <a:ext uri="{FF2B5EF4-FFF2-40B4-BE49-F238E27FC236}">
              <a16:creationId xmlns:a16="http://schemas.microsoft.com/office/drawing/2014/main" id="{00000000-0008-0000-0100-000047000000}"/>
            </a:ext>
          </a:extLst>
        </xdr:cNvPr>
        <xdr:cNvSpPr txBox="1"/>
      </xdr:nvSpPr>
      <xdr:spPr>
        <a:xfrm>
          <a:off x="4124325" y="3552825"/>
          <a:ext cx="129540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2D71BA0-AE2A-47AD-BF56-D851EBAE2D46}" type="TxLink">
            <a:rPr lang="en-US" sz="1100" b="1" i="0" u="none" strike="noStrike">
              <a:solidFill>
                <a:schemeClr val="tx1">
                  <a:lumMod val="65000"/>
                  <a:lumOff val="35000"/>
                </a:schemeClr>
              </a:solidFill>
              <a:latin typeface="Calibri"/>
              <a:ea typeface="+mn-ea"/>
              <a:cs typeface="Calibri"/>
            </a:rPr>
            <a:pPr marL="0" indent="0" algn="ctr"/>
            <a:t> 95,416,297,434 </a:t>
          </a:fld>
          <a:endParaRPr lang="en-US" sz="1100" b="1" i="0" u="none" strike="noStrike">
            <a:solidFill>
              <a:schemeClr val="tx1">
                <a:lumMod val="65000"/>
                <a:lumOff val="35000"/>
              </a:schemeClr>
            </a:solidFill>
            <a:latin typeface="Calibri"/>
            <a:ea typeface="+mn-ea"/>
            <a:cs typeface="Calibri"/>
          </a:endParaRPr>
        </a:p>
      </xdr:txBody>
    </xdr:sp>
    <xdr:clientData/>
  </xdr:twoCellAnchor>
  <xdr:twoCellAnchor editAs="absolute">
    <xdr:from>
      <xdr:col>3</xdr:col>
      <xdr:colOff>1666875</xdr:colOff>
      <xdr:row>12</xdr:row>
      <xdr:rowOff>152400</xdr:rowOff>
    </xdr:from>
    <xdr:to>
      <xdr:col>4</xdr:col>
      <xdr:colOff>590550</xdr:colOff>
      <xdr:row>14</xdr:row>
      <xdr:rowOff>28575</xdr:rowOff>
    </xdr:to>
    <xdr:sp macro="" textlink="Analysis!J23">
      <xdr:nvSpPr>
        <xdr:cNvPr id="72" name="TextBox 71">
          <a:extLst>
            <a:ext uri="{FF2B5EF4-FFF2-40B4-BE49-F238E27FC236}">
              <a16:creationId xmlns:a16="http://schemas.microsoft.com/office/drawing/2014/main" id="{00000000-0008-0000-0100-000048000000}"/>
            </a:ext>
          </a:extLst>
        </xdr:cNvPr>
        <xdr:cNvSpPr txBox="1"/>
      </xdr:nvSpPr>
      <xdr:spPr>
        <a:xfrm>
          <a:off x="5172075" y="3552825"/>
          <a:ext cx="135255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FA3242B5-A602-496B-9459-89FDA9474126}" type="TxLink">
            <a:rPr lang="en-US" sz="1100" b="1" i="0" u="none" strike="noStrike">
              <a:solidFill>
                <a:schemeClr val="tx1">
                  <a:lumMod val="65000"/>
                  <a:lumOff val="35000"/>
                </a:schemeClr>
              </a:solidFill>
              <a:latin typeface="Calibri"/>
              <a:ea typeface="+mn-ea"/>
              <a:cs typeface="Calibri"/>
            </a:rPr>
            <a:pPr marL="0" indent="0" algn="ctr"/>
            <a:t> 91,386,543,200 </a:t>
          </a:fld>
          <a:endParaRPr lang="en-US" sz="1100" b="1" i="0" u="none" strike="noStrike">
            <a:solidFill>
              <a:schemeClr val="tx1">
                <a:lumMod val="65000"/>
                <a:lumOff val="35000"/>
              </a:schemeClr>
            </a:solidFill>
            <a:latin typeface="Calibri"/>
            <a:ea typeface="+mn-ea"/>
            <a:cs typeface="Calibri"/>
          </a:endParaRPr>
        </a:p>
      </xdr:txBody>
    </xdr:sp>
    <xdr:clientData/>
  </xdr:twoCellAnchor>
  <xdr:twoCellAnchor>
    <xdr:from>
      <xdr:col>4</xdr:col>
      <xdr:colOff>352497</xdr:colOff>
      <xdr:row>2</xdr:row>
      <xdr:rowOff>266700</xdr:rowOff>
    </xdr:from>
    <xdr:to>
      <xdr:col>5</xdr:col>
      <xdr:colOff>95322</xdr:colOff>
      <xdr:row>4</xdr:row>
      <xdr:rowOff>19050</xdr:rowOff>
    </xdr:to>
    <xdr:grpSp>
      <xdr:nvGrpSpPr>
        <xdr:cNvPr id="116" name="Group 115">
          <a:extLst>
            <a:ext uri="{FF2B5EF4-FFF2-40B4-BE49-F238E27FC236}">
              <a16:creationId xmlns:a16="http://schemas.microsoft.com/office/drawing/2014/main" id="{00000000-0008-0000-0100-000074000000}"/>
            </a:ext>
          </a:extLst>
        </xdr:cNvPr>
        <xdr:cNvGrpSpPr/>
      </xdr:nvGrpSpPr>
      <xdr:grpSpPr>
        <a:xfrm>
          <a:off x="6575497" y="685053"/>
          <a:ext cx="2058707" cy="663762"/>
          <a:chOff x="6484937" y="686352"/>
          <a:chExt cx="2061955" cy="668959"/>
        </a:xfrm>
      </xdr:grpSpPr>
      <xdr:sp macro="" textlink="">
        <xdr:nvSpPr>
          <xdr:cNvPr id="5" name="Rectangle: Rounded Corners 4">
            <a:extLst>
              <a:ext uri="{FF2B5EF4-FFF2-40B4-BE49-F238E27FC236}">
                <a16:creationId xmlns:a16="http://schemas.microsoft.com/office/drawing/2014/main" id="{00000000-0008-0000-0100-000005000000}"/>
              </a:ext>
            </a:extLst>
          </xdr:cNvPr>
          <xdr:cNvSpPr/>
        </xdr:nvSpPr>
        <xdr:spPr>
          <a:xfrm>
            <a:off x="6484937" y="686352"/>
            <a:ext cx="2061955" cy="668959"/>
          </a:xfrm>
          <a:prstGeom prst="roundRect">
            <a:avLst/>
          </a:prstGeom>
          <a:solidFill>
            <a:schemeClr val="bg1"/>
          </a:solidFill>
          <a:ln>
            <a:noFill/>
          </a:ln>
          <a:effectLst>
            <a:outerShdw blurRad="50800" dist="38100" dir="8100000" algn="tr" rotWithShape="0">
              <a:prstClr val="black">
                <a:alpha val="18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Analysis!S3">
        <xdr:nvSpPr>
          <xdr:cNvPr id="20" name="TextBox 19">
            <a:extLst>
              <a:ext uri="{FF2B5EF4-FFF2-40B4-BE49-F238E27FC236}">
                <a16:creationId xmlns:a16="http://schemas.microsoft.com/office/drawing/2014/main" id="{00000000-0008-0000-0100-000014000000}"/>
              </a:ext>
            </a:extLst>
          </xdr:cNvPr>
          <xdr:cNvSpPr txBox="1"/>
        </xdr:nvSpPr>
        <xdr:spPr>
          <a:xfrm>
            <a:off x="7541765" y="743502"/>
            <a:ext cx="866775" cy="258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r>
              <a:rPr lang="en-US" sz="1200" b="1" i="0" u="none" strike="noStrike">
                <a:solidFill>
                  <a:schemeClr val="tx1">
                    <a:lumMod val="65000"/>
                    <a:lumOff val="35000"/>
                  </a:schemeClr>
                </a:solidFill>
                <a:latin typeface="Calibri"/>
                <a:ea typeface="+mn-ea"/>
                <a:cs typeface="Calibri"/>
              </a:rPr>
              <a:t>$</a:t>
            </a:r>
            <a:fld id="{76FF9F9B-6184-4BDC-AEDC-DF74C2002D03}" type="TxLink">
              <a:rPr lang="en-US" sz="1200" b="1" i="0" u="none" strike="noStrike">
                <a:solidFill>
                  <a:schemeClr val="tx1">
                    <a:lumMod val="65000"/>
                    <a:lumOff val="35000"/>
                  </a:schemeClr>
                </a:solidFill>
                <a:latin typeface="Calibri"/>
                <a:ea typeface="+mn-ea"/>
                <a:cs typeface="Calibri"/>
              </a:rPr>
              <a:pPr marL="0" indent="0" algn="r"/>
              <a:t> Revenue</a:t>
            </a:fld>
            <a:endParaRPr lang="en-US" sz="1200" b="1" i="0" u="none" strike="noStrike">
              <a:solidFill>
                <a:schemeClr val="tx1">
                  <a:lumMod val="65000"/>
                  <a:lumOff val="35000"/>
                </a:schemeClr>
              </a:solidFill>
              <a:latin typeface="Calibri"/>
              <a:ea typeface="+mn-ea"/>
              <a:cs typeface="Calibri"/>
            </a:endParaRPr>
          </a:p>
        </xdr:txBody>
      </xdr:sp>
      <xdr:sp macro="" textlink="Analysis!S4">
        <xdr:nvSpPr>
          <xdr:cNvPr id="25" name="TextBox 24">
            <a:extLst>
              <a:ext uri="{FF2B5EF4-FFF2-40B4-BE49-F238E27FC236}">
                <a16:creationId xmlns:a16="http://schemas.microsoft.com/office/drawing/2014/main" id="{00000000-0008-0000-0100-000019000000}"/>
              </a:ext>
            </a:extLst>
          </xdr:cNvPr>
          <xdr:cNvSpPr txBox="1"/>
        </xdr:nvSpPr>
        <xdr:spPr>
          <a:xfrm>
            <a:off x="6586992" y="963682"/>
            <a:ext cx="1822451"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8DEF3A9F-FA80-44D2-958D-95BE048D6A83}" type="TxLink">
              <a:rPr lang="en-US" sz="1200" b="1" i="0" u="none" strike="noStrike">
                <a:solidFill>
                  <a:schemeClr val="tx1">
                    <a:lumMod val="75000"/>
                    <a:lumOff val="25000"/>
                  </a:schemeClr>
                </a:solidFill>
                <a:latin typeface="Bahnschrift" panose="020B0502040204020203" pitchFamily="34" charset="0"/>
                <a:ea typeface="+mn-ea"/>
                <a:cs typeface="Calibri"/>
              </a:rPr>
              <a:pPr marL="0" indent="0" algn="r"/>
              <a:t> 1,329,562,649,845 </a:t>
            </a:fld>
            <a:endParaRPr lang="en-US" sz="1200" b="1" i="0" u="none" strike="noStrike">
              <a:solidFill>
                <a:schemeClr val="tx1">
                  <a:lumMod val="75000"/>
                  <a:lumOff val="25000"/>
                </a:schemeClr>
              </a:solidFill>
              <a:latin typeface="Bahnschrift" panose="020B0502040204020203" pitchFamily="34" charset="0"/>
              <a:ea typeface="+mn-ea"/>
              <a:cs typeface="Calibri"/>
            </a:endParaRPr>
          </a:p>
        </xdr:txBody>
      </xdr:sp>
      <xdr:grpSp>
        <xdr:nvGrpSpPr>
          <xdr:cNvPr id="39" name="Group 38">
            <a:extLst>
              <a:ext uri="{FF2B5EF4-FFF2-40B4-BE49-F238E27FC236}">
                <a16:creationId xmlns:a16="http://schemas.microsoft.com/office/drawing/2014/main" id="{00000000-0008-0000-0100-000027000000}"/>
              </a:ext>
            </a:extLst>
          </xdr:cNvPr>
          <xdr:cNvGrpSpPr/>
        </xdr:nvGrpSpPr>
        <xdr:grpSpPr>
          <a:xfrm>
            <a:off x="6555467" y="829227"/>
            <a:ext cx="371475" cy="372580"/>
            <a:chOff x="6537325" y="826861"/>
            <a:chExt cx="371475" cy="367846"/>
          </a:xfrm>
        </xdr:grpSpPr>
        <xdr:sp macro="" textlink="">
          <xdr:nvSpPr>
            <xdr:cNvPr id="10" name="Oval 9">
              <a:extLst>
                <a:ext uri="{FF2B5EF4-FFF2-40B4-BE49-F238E27FC236}">
                  <a16:creationId xmlns:a16="http://schemas.microsoft.com/office/drawing/2014/main" id="{00000000-0008-0000-0100-00000A000000}"/>
                </a:ext>
              </a:extLst>
            </xdr:cNvPr>
            <xdr:cNvSpPr/>
          </xdr:nvSpPr>
          <xdr:spPr>
            <a:xfrm>
              <a:off x="6537325" y="826861"/>
              <a:ext cx="371475" cy="367846"/>
            </a:xfrm>
            <a:prstGeom prst="ellipse">
              <a:avLst/>
            </a:prstGeom>
            <a:solidFill>
              <a:schemeClr val="accent1"/>
            </a:solidFill>
            <a:ln>
              <a:noFill/>
            </a:ln>
            <a:effectLst>
              <a:outerShdw blurRad="50800" dist="38100" algn="l" rotWithShape="0">
                <a:prstClr val="black">
                  <a:alpha val="11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74" name="Graphic 73" descr="Bar graph with upward trend">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565975" y="870857"/>
              <a:ext cx="283464" cy="283464"/>
            </a:xfrm>
            <a:prstGeom prst="rect">
              <a:avLst/>
            </a:prstGeom>
            <a:effectLst>
              <a:outerShdw blurRad="63500" sx="102000" sy="102000" algn="ctr" rotWithShape="0">
                <a:prstClr val="black"/>
              </a:outerShdw>
            </a:effectLst>
          </xdr:spPr>
        </xdr:pic>
      </xdr:grpSp>
    </xdr:grpSp>
    <xdr:clientData/>
  </xdr:twoCellAnchor>
  <xdr:twoCellAnchor>
    <xdr:from>
      <xdr:col>2</xdr:col>
      <xdr:colOff>266700</xdr:colOff>
      <xdr:row>2</xdr:row>
      <xdr:rowOff>266700</xdr:rowOff>
    </xdr:from>
    <xdr:to>
      <xdr:col>3</xdr:col>
      <xdr:colOff>276225</xdr:colOff>
      <xdr:row>4</xdr:row>
      <xdr:rowOff>19050</xdr:rowOff>
    </xdr:to>
    <xdr:grpSp>
      <xdr:nvGrpSpPr>
        <xdr:cNvPr id="119" name="Group 118">
          <a:extLst>
            <a:ext uri="{FF2B5EF4-FFF2-40B4-BE49-F238E27FC236}">
              <a16:creationId xmlns:a16="http://schemas.microsoft.com/office/drawing/2014/main" id="{00000000-0008-0000-0100-000077000000}"/>
            </a:ext>
          </a:extLst>
        </xdr:cNvPr>
        <xdr:cNvGrpSpPr/>
      </xdr:nvGrpSpPr>
      <xdr:grpSpPr>
        <a:xfrm>
          <a:off x="1902759" y="685053"/>
          <a:ext cx="2048995" cy="663762"/>
          <a:chOff x="1906657" y="686352"/>
          <a:chExt cx="2047046" cy="668959"/>
        </a:xfrm>
      </xdr:grpSpPr>
      <xdr:sp macro="" textlink="">
        <xdr:nvSpPr>
          <xdr:cNvPr id="3" name="Rectangle: Rounded Corners 2">
            <a:extLst>
              <a:ext uri="{FF2B5EF4-FFF2-40B4-BE49-F238E27FC236}">
                <a16:creationId xmlns:a16="http://schemas.microsoft.com/office/drawing/2014/main" id="{00000000-0008-0000-0100-000003000000}"/>
              </a:ext>
            </a:extLst>
          </xdr:cNvPr>
          <xdr:cNvSpPr/>
        </xdr:nvSpPr>
        <xdr:spPr>
          <a:xfrm>
            <a:off x="1906657" y="686352"/>
            <a:ext cx="2047046" cy="668959"/>
          </a:xfrm>
          <a:prstGeom prst="roundRect">
            <a:avLst/>
          </a:prstGeom>
          <a:solidFill>
            <a:schemeClr val="bg1"/>
          </a:solidFill>
          <a:ln>
            <a:noFill/>
          </a:ln>
          <a:effectLst>
            <a:outerShdw blurRad="50800" dist="38100" dir="8100000" algn="tr" rotWithShape="0">
              <a:prstClr val="black">
                <a:alpha val="18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 name="Oval 7">
            <a:extLst>
              <a:ext uri="{FF2B5EF4-FFF2-40B4-BE49-F238E27FC236}">
                <a16:creationId xmlns:a16="http://schemas.microsoft.com/office/drawing/2014/main" id="{00000000-0008-0000-0100-000008000000}"/>
              </a:ext>
            </a:extLst>
          </xdr:cNvPr>
          <xdr:cNvSpPr/>
        </xdr:nvSpPr>
        <xdr:spPr>
          <a:xfrm>
            <a:off x="1963807" y="829227"/>
            <a:ext cx="371475" cy="372580"/>
          </a:xfrm>
          <a:prstGeom prst="ellipse">
            <a:avLst/>
          </a:prstGeom>
          <a:solidFill>
            <a:srgbClr val="7030A0"/>
          </a:solidFill>
          <a:ln>
            <a:noFill/>
          </a:ln>
          <a:effectLst>
            <a:outerShdw blurRad="50800" dist="38100" algn="l" rotWithShape="0">
              <a:prstClr val="black">
                <a:alpha val="11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Analysis!V3">
        <xdr:nvSpPr>
          <xdr:cNvPr id="18" name="TextBox 17">
            <a:extLst>
              <a:ext uri="{FF2B5EF4-FFF2-40B4-BE49-F238E27FC236}">
                <a16:creationId xmlns:a16="http://schemas.microsoft.com/office/drawing/2014/main" id="{00000000-0008-0000-0100-000012000000}"/>
              </a:ext>
            </a:extLst>
          </xdr:cNvPr>
          <xdr:cNvSpPr txBox="1"/>
        </xdr:nvSpPr>
        <xdr:spPr>
          <a:xfrm>
            <a:off x="2676656" y="752574"/>
            <a:ext cx="1143531" cy="2342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fld id="{9BCB6E5F-81AE-4574-87A5-222611CE1CAD}" type="TxLink">
              <a:rPr lang="en-US" sz="1200" b="1" i="0" u="none" strike="noStrike">
                <a:solidFill>
                  <a:schemeClr val="tx1">
                    <a:lumMod val="65000"/>
                    <a:lumOff val="35000"/>
                  </a:schemeClr>
                </a:solidFill>
                <a:latin typeface="Calibri"/>
                <a:cs typeface="Calibri"/>
              </a:rPr>
              <a:pPr algn="r"/>
              <a:t>Transaction</a:t>
            </a:fld>
            <a:endParaRPr lang="en-US" sz="1200" b="1">
              <a:solidFill>
                <a:schemeClr val="tx1">
                  <a:lumMod val="65000"/>
                  <a:lumOff val="35000"/>
                </a:schemeClr>
              </a:solidFill>
            </a:endParaRPr>
          </a:p>
        </xdr:txBody>
      </xdr:sp>
      <xdr:sp macro="" textlink="Analysis!V4">
        <xdr:nvSpPr>
          <xdr:cNvPr id="23" name="TextBox 22">
            <a:extLst>
              <a:ext uri="{FF2B5EF4-FFF2-40B4-BE49-F238E27FC236}">
                <a16:creationId xmlns:a16="http://schemas.microsoft.com/office/drawing/2014/main" id="{00000000-0008-0000-0100-000017000000}"/>
              </a:ext>
            </a:extLst>
          </xdr:cNvPr>
          <xdr:cNvSpPr txBox="1"/>
        </xdr:nvSpPr>
        <xdr:spPr>
          <a:xfrm>
            <a:off x="2294296" y="963682"/>
            <a:ext cx="1523171"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fld id="{54869404-E6E3-4A0E-865A-9A34A1095766}" type="TxLink">
              <a:rPr lang="en-US" sz="2000" b="1" i="0" u="none" strike="noStrike">
                <a:solidFill>
                  <a:schemeClr val="tx1">
                    <a:lumMod val="75000"/>
                    <a:lumOff val="25000"/>
                  </a:schemeClr>
                </a:solidFill>
                <a:latin typeface="Bahnschrift" panose="020B0502040204020203" pitchFamily="34" charset="0"/>
                <a:cs typeface="Calibri"/>
              </a:rPr>
              <a:pPr algn="r"/>
              <a:t> 1,000,000 </a:t>
            </a:fld>
            <a:endParaRPr lang="en-US" sz="2000" b="1">
              <a:solidFill>
                <a:schemeClr val="tx1">
                  <a:lumMod val="75000"/>
                  <a:lumOff val="25000"/>
                </a:schemeClr>
              </a:solidFill>
              <a:latin typeface="Bahnschrift" panose="020B0502040204020203" pitchFamily="34" charset="0"/>
            </a:endParaRPr>
          </a:p>
        </xdr:txBody>
      </xdr:sp>
      <xdr:pic>
        <xdr:nvPicPr>
          <xdr:cNvPr id="79" name="Graphic 78" descr="Bar chart">
            <a:extLst>
              <a:ext uri="{FF2B5EF4-FFF2-40B4-BE49-F238E27FC236}">
                <a16:creationId xmlns:a16="http://schemas.microsoft.com/office/drawing/2014/main" id="{00000000-0008-0000-0100-00004F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2006707" y="867327"/>
            <a:ext cx="283464" cy="284569"/>
          </a:xfrm>
          <a:prstGeom prst="rect">
            <a:avLst/>
          </a:prstGeom>
          <a:effectLst>
            <a:outerShdw blurRad="63500" sx="102000" sy="102000" algn="ctr" rotWithShape="0">
              <a:prstClr val="black"/>
            </a:outerShdw>
          </a:effectLst>
        </xdr:spPr>
      </xdr:pic>
    </xdr:grpSp>
    <xdr:clientData/>
  </xdr:twoCellAnchor>
  <xdr:twoCellAnchor>
    <xdr:from>
      <xdr:col>5</xdr:col>
      <xdr:colOff>371583</xdr:colOff>
      <xdr:row>2</xdr:row>
      <xdr:rowOff>266700</xdr:rowOff>
    </xdr:from>
    <xdr:to>
      <xdr:col>6</xdr:col>
      <xdr:colOff>5077</xdr:colOff>
      <xdr:row>4</xdr:row>
      <xdr:rowOff>19050</xdr:rowOff>
    </xdr:to>
    <xdr:grpSp>
      <xdr:nvGrpSpPr>
        <xdr:cNvPr id="117" name="Group 116">
          <a:extLst>
            <a:ext uri="{FF2B5EF4-FFF2-40B4-BE49-F238E27FC236}">
              <a16:creationId xmlns:a16="http://schemas.microsoft.com/office/drawing/2014/main" id="{00000000-0008-0000-0100-000075000000}"/>
            </a:ext>
          </a:extLst>
        </xdr:cNvPr>
        <xdr:cNvGrpSpPr/>
      </xdr:nvGrpSpPr>
      <xdr:grpSpPr>
        <a:xfrm>
          <a:off x="8910465" y="685053"/>
          <a:ext cx="1949377" cy="663762"/>
          <a:chOff x="8777873" y="686352"/>
          <a:chExt cx="1952625" cy="668959"/>
        </a:xfrm>
      </xdr:grpSpPr>
      <xdr:sp macro="" textlink="">
        <xdr:nvSpPr>
          <xdr:cNvPr id="6" name="Rectangle: Rounded Corners 5">
            <a:extLst>
              <a:ext uri="{FF2B5EF4-FFF2-40B4-BE49-F238E27FC236}">
                <a16:creationId xmlns:a16="http://schemas.microsoft.com/office/drawing/2014/main" id="{00000000-0008-0000-0100-000006000000}"/>
              </a:ext>
            </a:extLst>
          </xdr:cNvPr>
          <xdr:cNvSpPr/>
        </xdr:nvSpPr>
        <xdr:spPr>
          <a:xfrm>
            <a:off x="8777873" y="686352"/>
            <a:ext cx="1952625" cy="668959"/>
          </a:xfrm>
          <a:prstGeom prst="roundRect">
            <a:avLst/>
          </a:prstGeom>
          <a:solidFill>
            <a:schemeClr val="bg1"/>
          </a:solidFill>
          <a:ln>
            <a:noFill/>
          </a:ln>
          <a:effectLst>
            <a:outerShdw blurRad="50800" dist="38100" dir="8100000" algn="tr" rotWithShape="0">
              <a:prstClr val="black">
                <a:alpha val="18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Oval 10">
            <a:extLst>
              <a:ext uri="{FF2B5EF4-FFF2-40B4-BE49-F238E27FC236}">
                <a16:creationId xmlns:a16="http://schemas.microsoft.com/office/drawing/2014/main" id="{00000000-0008-0000-0100-00000B000000}"/>
              </a:ext>
            </a:extLst>
          </xdr:cNvPr>
          <xdr:cNvSpPr/>
        </xdr:nvSpPr>
        <xdr:spPr>
          <a:xfrm>
            <a:off x="8837405" y="829227"/>
            <a:ext cx="371475" cy="372580"/>
          </a:xfrm>
          <a:prstGeom prst="ellipse">
            <a:avLst/>
          </a:prstGeom>
          <a:solidFill>
            <a:schemeClr val="accent2"/>
          </a:solidFill>
          <a:ln>
            <a:noFill/>
          </a:ln>
          <a:effectLst>
            <a:outerShdw blurRad="50800" dist="38100" algn="l" rotWithShape="0">
              <a:prstClr val="black">
                <a:alpha val="11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Analysis!T3">
        <xdr:nvSpPr>
          <xdr:cNvPr id="21" name="TextBox 20">
            <a:extLst>
              <a:ext uri="{FF2B5EF4-FFF2-40B4-BE49-F238E27FC236}">
                <a16:creationId xmlns:a16="http://schemas.microsoft.com/office/drawing/2014/main" id="{00000000-0008-0000-0100-000015000000}"/>
              </a:ext>
            </a:extLst>
          </xdr:cNvPr>
          <xdr:cNvSpPr txBox="1"/>
        </xdr:nvSpPr>
        <xdr:spPr>
          <a:xfrm>
            <a:off x="9727886" y="743502"/>
            <a:ext cx="866775" cy="258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r>
              <a:rPr lang="en-US" sz="1200" b="1" i="0" u="none" strike="noStrike">
                <a:solidFill>
                  <a:schemeClr val="tx1">
                    <a:lumMod val="65000"/>
                    <a:lumOff val="35000"/>
                  </a:schemeClr>
                </a:solidFill>
                <a:latin typeface="Calibri"/>
                <a:ea typeface="+mn-ea"/>
                <a:cs typeface="Calibri"/>
              </a:rPr>
              <a:t>$</a:t>
            </a:r>
            <a:fld id="{DFE9756B-338A-4EBF-84FE-29289CE76F19}" type="TxLink">
              <a:rPr lang="en-US" sz="1200" b="1" i="0" u="none" strike="noStrike">
                <a:solidFill>
                  <a:schemeClr val="tx1">
                    <a:lumMod val="65000"/>
                    <a:lumOff val="35000"/>
                  </a:schemeClr>
                </a:solidFill>
                <a:latin typeface="Calibri"/>
                <a:ea typeface="+mn-ea"/>
                <a:cs typeface="Calibri"/>
              </a:rPr>
              <a:pPr marL="0" indent="0" algn="r"/>
              <a:t> COGS</a:t>
            </a:fld>
            <a:endParaRPr lang="en-US" sz="1200" b="1" i="0" u="none" strike="noStrike">
              <a:solidFill>
                <a:schemeClr val="tx1">
                  <a:lumMod val="65000"/>
                  <a:lumOff val="35000"/>
                </a:schemeClr>
              </a:solidFill>
              <a:latin typeface="Calibri"/>
              <a:ea typeface="+mn-ea"/>
              <a:cs typeface="Calibri"/>
            </a:endParaRPr>
          </a:p>
        </xdr:txBody>
      </xdr:sp>
      <xdr:sp macro="" textlink="Analysis!T4">
        <xdr:nvSpPr>
          <xdr:cNvPr id="26" name="TextBox 25">
            <a:extLst>
              <a:ext uri="{FF2B5EF4-FFF2-40B4-BE49-F238E27FC236}">
                <a16:creationId xmlns:a16="http://schemas.microsoft.com/office/drawing/2014/main" id="{00000000-0008-0000-0100-00001A000000}"/>
              </a:ext>
            </a:extLst>
          </xdr:cNvPr>
          <xdr:cNvSpPr txBox="1"/>
        </xdr:nvSpPr>
        <xdr:spPr>
          <a:xfrm>
            <a:off x="9108761" y="963682"/>
            <a:ext cx="148590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543E65AC-A3A9-4B17-B451-48D88B8D5EA1}" type="TxLink">
              <a:rPr lang="en-US" sz="1200" b="1" i="0" u="none" strike="noStrike">
                <a:solidFill>
                  <a:schemeClr val="tx1">
                    <a:lumMod val="75000"/>
                    <a:lumOff val="25000"/>
                  </a:schemeClr>
                </a:solidFill>
                <a:latin typeface="Bahnschrift" panose="020B0502040204020203" pitchFamily="34" charset="0"/>
                <a:ea typeface="+mn-ea"/>
                <a:cs typeface="Calibri"/>
              </a:rPr>
              <a:pPr marL="0" indent="0" algn="r"/>
              <a:t> 937,267,088,196 </a:t>
            </a:fld>
            <a:endParaRPr lang="en-US" sz="1200" b="1" i="0" u="none" strike="noStrike">
              <a:solidFill>
                <a:schemeClr val="tx1">
                  <a:lumMod val="75000"/>
                  <a:lumOff val="25000"/>
                </a:schemeClr>
              </a:solidFill>
              <a:latin typeface="Bahnschrift" panose="020B0502040204020203" pitchFamily="34" charset="0"/>
              <a:ea typeface="+mn-ea"/>
              <a:cs typeface="Calibri"/>
            </a:endParaRPr>
          </a:p>
        </xdr:txBody>
      </xdr:sp>
      <xdr:pic>
        <xdr:nvPicPr>
          <xdr:cNvPr id="80" name="Graphic 79" descr="Signal">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8875505" y="867327"/>
            <a:ext cx="283464" cy="284569"/>
          </a:xfrm>
          <a:prstGeom prst="rect">
            <a:avLst/>
          </a:prstGeom>
          <a:effectLst>
            <a:outerShdw blurRad="63500" sx="102000" sy="102000" algn="ctr" rotWithShape="0">
              <a:prstClr val="black"/>
            </a:outerShdw>
          </a:effectLst>
        </xdr:spPr>
      </xdr:pic>
    </xdr:grpSp>
    <xdr:clientData/>
  </xdr:twoCellAnchor>
  <xdr:twoCellAnchor editAs="oneCell">
    <xdr:from>
      <xdr:col>2</xdr:col>
      <xdr:colOff>199950</xdr:colOff>
      <xdr:row>0</xdr:row>
      <xdr:rowOff>96611</xdr:rowOff>
    </xdr:from>
    <xdr:to>
      <xdr:col>2</xdr:col>
      <xdr:colOff>628650</xdr:colOff>
      <xdr:row>2</xdr:row>
      <xdr:rowOff>96686</xdr:rowOff>
    </xdr:to>
    <xdr:pic>
      <xdr:nvPicPr>
        <xdr:cNvPr id="81" name="Graphic 80" descr="Database">
          <a:extLst>
            <a:ext uri="{FF2B5EF4-FFF2-40B4-BE49-F238E27FC236}">
              <a16:creationId xmlns:a16="http://schemas.microsoft.com/office/drawing/2014/main" id="{00000000-0008-0000-0100-000051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832807" y="96611"/>
          <a:ext cx="428700" cy="417361"/>
        </a:xfrm>
        <a:prstGeom prst="rect">
          <a:avLst/>
        </a:prstGeom>
      </xdr:spPr>
    </xdr:pic>
    <xdr:clientData/>
  </xdr:twoCellAnchor>
  <xdr:twoCellAnchor>
    <xdr:from>
      <xdr:col>6</xdr:col>
      <xdr:colOff>281336</xdr:colOff>
      <xdr:row>2</xdr:row>
      <xdr:rowOff>266700</xdr:rowOff>
    </xdr:from>
    <xdr:to>
      <xdr:col>8</xdr:col>
      <xdr:colOff>195611</xdr:colOff>
      <xdr:row>4</xdr:row>
      <xdr:rowOff>19050</xdr:rowOff>
    </xdr:to>
    <xdr:grpSp>
      <xdr:nvGrpSpPr>
        <xdr:cNvPr id="114" name="Group 113">
          <a:extLst>
            <a:ext uri="{FF2B5EF4-FFF2-40B4-BE49-F238E27FC236}">
              <a16:creationId xmlns:a16="http://schemas.microsoft.com/office/drawing/2014/main" id="{00000000-0008-0000-0100-000072000000}"/>
            </a:ext>
          </a:extLst>
        </xdr:cNvPr>
        <xdr:cNvGrpSpPr/>
      </xdr:nvGrpSpPr>
      <xdr:grpSpPr>
        <a:xfrm>
          <a:off x="11136101" y="685053"/>
          <a:ext cx="2058334" cy="663762"/>
          <a:chOff x="11131553" y="686352"/>
          <a:chExt cx="2051188" cy="668959"/>
        </a:xfrm>
      </xdr:grpSpPr>
      <xdr:sp macro="" textlink="">
        <xdr:nvSpPr>
          <xdr:cNvPr id="7" name="Rectangle: Rounded Corners 6">
            <a:extLst>
              <a:ext uri="{FF2B5EF4-FFF2-40B4-BE49-F238E27FC236}">
                <a16:creationId xmlns:a16="http://schemas.microsoft.com/office/drawing/2014/main" id="{00000000-0008-0000-0100-000007000000}"/>
              </a:ext>
            </a:extLst>
          </xdr:cNvPr>
          <xdr:cNvSpPr/>
        </xdr:nvSpPr>
        <xdr:spPr>
          <a:xfrm>
            <a:off x="11131553" y="686352"/>
            <a:ext cx="2051188" cy="668959"/>
          </a:xfrm>
          <a:prstGeom prst="roundRect">
            <a:avLst/>
          </a:prstGeom>
          <a:solidFill>
            <a:schemeClr val="bg1"/>
          </a:solidFill>
          <a:ln>
            <a:noFill/>
          </a:ln>
          <a:effectLst>
            <a:outerShdw blurRad="50800" dist="38100" dir="8100000" algn="tr" rotWithShape="0">
              <a:prstClr val="black">
                <a:alpha val="18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Oval 11">
            <a:extLst>
              <a:ext uri="{FF2B5EF4-FFF2-40B4-BE49-F238E27FC236}">
                <a16:creationId xmlns:a16="http://schemas.microsoft.com/office/drawing/2014/main" id="{00000000-0008-0000-0100-00000C000000}"/>
              </a:ext>
            </a:extLst>
          </xdr:cNvPr>
          <xdr:cNvSpPr/>
        </xdr:nvSpPr>
        <xdr:spPr>
          <a:xfrm>
            <a:off x="11198228" y="829227"/>
            <a:ext cx="371475" cy="372580"/>
          </a:xfrm>
          <a:prstGeom prst="ellipse">
            <a:avLst/>
          </a:prstGeom>
          <a:solidFill>
            <a:srgbClr val="4BD0FF"/>
          </a:solidFill>
          <a:ln>
            <a:noFill/>
          </a:ln>
          <a:effectLst>
            <a:outerShdw blurRad="50800" dist="38100" algn="l" rotWithShape="0">
              <a:prstClr val="black">
                <a:alpha val="11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Analysis!U3">
        <xdr:nvSpPr>
          <xdr:cNvPr id="22" name="TextBox 21">
            <a:extLst>
              <a:ext uri="{FF2B5EF4-FFF2-40B4-BE49-F238E27FC236}">
                <a16:creationId xmlns:a16="http://schemas.microsoft.com/office/drawing/2014/main" id="{00000000-0008-0000-0100-000016000000}"/>
              </a:ext>
            </a:extLst>
          </xdr:cNvPr>
          <xdr:cNvSpPr txBox="1"/>
        </xdr:nvSpPr>
        <xdr:spPr>
          <a:xfrm>
            <a:off x="12128049" y="743502"/>
            <a:ext cx="931694" cy="258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r>
              <a:rPr lang="en-US" sz="1200" b="1" i="0" u="none" strike="noStrike">
                <a:solidFill>
                  <a:schemeClr val="tx1">
                    <a:lumMod val="65000"/>
                    <a:lumOff val="35000"/>
                  </a:schemeClr>
                </a:solidFill>
                <a:latin typeface="Calibri"/>
                <a:ea typeface="+mn-ea"/>
                <a:cs typeface="Calibri"/>
              </a:rPr>
              <a:t>$</a:t>
            </a:r>
            <a:fld id="{2E7A5B54-C6F2-4394-823D-61FA07B6E4BA}" type="TxLink">
              <a:rPr lang="en-US" sz="1200" b="1" i="0" u="none" strike="noStrike">
                <a:solidFill>
                  <a:schemeClr val="tx1">
                    <a:lumMod val="65000"/>
                    <a:lumOff val="35000"/>
                  </a:schemeClr>
                </a:solidFill>
                <a:latin typeface="Calibri"/>
                <a:ea typeface="+mn-ea"/>
                <a:cs typeface="Calibri"/>
              </a:rPr>
              <a:pPr marL="0" indent="0" algn="r"/>
              <a:t> Profit</a:t>
            </a:fld>
            <a:endParaRPr lang="en-US" sz="1200" b="1" i="0" u="none" strike="noStrike">
              <a:solidFill>
                <a:schemeClr val="tx1">
                  <a:lumMod val="65000"/>
                  <a:lumOff val="35000"/>
                </a:schemeClr>
              </a:solidFill>
              <a:latin typeface="Calibri"/>
              <a:ea typeface="+mn-ea"/>
              <a:cs typeface="Calibri"/>
            </a:endParaRPr>
          </a:p>
        </xdr:txBody>
      </xdr:sp>
      <xdr:sp macro="" textlink="Analysis!U4">
        <xdr:nvSpPr>
          <xdr:cNvPr id="27" name="TextBox 26">
            <a:extLst>
              <a:ext uri="{FF2B5EF4-FFF2-40B4-BE49-F238E27FC236}">
                <a16:creationId xmlns:a16="http://schemas.microsoft.com/office/drawing/2014/main" id="{00000000-0008-0000-0100-00001B000000}"/>
              </a:ext>
            </a:extLst>
          </xdr:cNvPr>
          <xdr:cNvSpPr txBox="1"/>
        </xdr:nvSpPr>
        <xdr:spPr>
          <a:xfrm>
            <a:off x="11512553" y="963682"/>
            <a:ext cx="154719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8CE16EE1-EBBD-4972-9018-0A08B1FBDCEB}" type="TxLink">
              <a:rPr lang="en-US" sz="1200" b="1" i="0" u="none" strike="noStrike">
                <a:solidFill>
                  <a:schemeClr val="tx1">
                    <a:lumMod val="75000"/>
                    <a:lumOff val="25000"/>
                  </a:schemeClr>
                </a:solidFill>
                <a:latin typeface="Bahnschrift" panose="020B0502040204020203" pitchFamily="34" charset="0"/>
                <a:ea typeface="+mn-ea"/>
                <a:cs typeface="Calibri"/>
              </a:rPr>
              <a:pPr marL="0" indent="0" algn="r"/>
              <a:t> 392,295,561,649 </a:t>
            </a:fld>
            <a:endParaRPr lang="en-US" sz="1200" b="1" i="0" u="none" strike="noStrike">
              <a:solidFill>
                <a:schemeClr val="tx1">
                  <a:lumMod val="75000"/>
                  <a:lumOff val="25000"/>
                </a:schemeClr>
              </a:solidFill>
              <a:latin typeface="Bahnschrift" panose="020B0502040204020203" pitchFamily="34" charset="0"/>
              <a:ea typeface="+mn-ea"/>
              <a:cs typeface="Calibri"/>
            </a:endParaRPr>
          </a:p>
        </xdr:txBody>
      </xdr:sp>
      <xdr:pic>
        <xdr:nvPicPr>
          <xdr:cNvPr id="83" name="Graphic 82" descr="Money">
            <a:extLst>
              <a:ext uri="{FF2B5EF4-FFF2-40B4-BE49-F238E27FC236}">
                <a16:creationId xmlns:a16="http://schemas.microsoft.com/office/drawing/2014/main" id="{00000000-0008-0000-0100-000053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1243304" y="867328"/>
            <a:ext cx="285749" cy="286854"/>
          </a:xfrm>
          <a:prstGeom prst="rect">
            <a:avLst/>
          </a:prstGeom>
          <a:effectLst>
            <a:outerShdw blurRad="63500" sx="102000" sy="102000" algn="ctr" rotWithShape="0">
              <a:prstClr val="black"/>
            </a:outerShdw>
          </a:effectLst>
        </xdr:spPr>
      </xdr:pic>
    </xdr:grpSp>
    <xdr:clientData/>
  </xdr:twoCellAnchor>
  <xdr:twoCellAnchor>
    <xdr:from>
      <xdr:col>3</xdr:col>
      <xdr:colOff>552486</xdr:colOff>
      <xdr:row>2</xdr:row>
      <xdr:rowOff>266700</xdr:rowOff>
    </xdr:from>
    <xdr:to>
      <xdr:col>4</xdr:col>
      <xdr:colOff>76236</xdr:colOff>
      <xdr:row>4</xdr:row>
      <xdr:rowOff>19050</xdr:rowOff>
    </xdr:to>
    <xdr:grpSp>
      <xdr:nvGrpSpPr>
        <xdr:cNvPr id="115" name="Group 114">
          <a:extLst>
            <a:ext uri="{FF2B5EF4-FFF2-40B4-BE49-F238E27FC236}">
              <a16:creationId xmlns:a16="http://schemas.microsoft.com/office/drawing/2014/main" id="{00000000-0008-0000-0100-000073000000}"/>
            </a:ext>
          </a:extLst>
        </xdr:cNvPr>
        <xdr:cNvGrpSpPr/>
      </xdr:nvGrpSpPr>
      <xdr:grpSpPr>
        <a:xfrm>
          <a:off x="4228015" y="685053"/>
          <a:ext cx="2071221" cy="663762"/>
          <a:chOff x="4184684" y="686352"/>
          <a:chExt cx="2069272" cy="668959"/>
        </a:xfrm>
      </xdr:grpSpPr>
      <xdr:sp macro="" textlink="">
        <xdr:nvSpPr>
          <xdr:cNvPr id="4" name="Rectangle: Rounded Corners 3">
            <a:extLst>
              <a:ext uri="{FF2B5EF4-FFF2-40B4-BE49-F238E27FC236}">
                <a16:creationId xmlns:a16="http://schemas.microsoft.com/office/drawing/2014/main" id="{00000000-0008-0000-0100-000004000000}"/>
              </a:ext>
            </a:extLst>
          </xdr:cNvPr>
          <xdr:cNvSpPr/>
        </xdr:nvSpPr>
        <xdr:spPr>
          <a:xfrm>
            <a:off x="4184684" y="686352"/>
            <a:ext cx="2069272" cy="668959"/>
          </a:xfrm>
          <a:prstGeom prst="roundRect">
            <a:avLst/>
          </a:prstGeom>
          <a:solidFill>
            <a:schemeClr val="bg1"/>
          </a:solidFill>
          <a:ln>
            <a:noFill/>
          </a:ln>
          <a:effectLst>
            <a:outerShdw blurRad="50800" dist="38100" dir="8100000" algn="tr" rotWithShape="0">
              <a:prstClr val="black">
                <a:alpha val="18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 name="Oval 8">
            <a:extLst>
              <a:ext uri="{FF2B5EF4-FFF2-40B4-BE49-F238E27FC236}">
                <a16:creationId xmlns:a16="http://schemas.microsoft.com/office/drawing/2014/main" id="{00000000-0008-0000-0100-000009000000}"/>
              </a:ext>
            </a:extLst>
          </xdr:cNvPr>
          <xdr:cNvSpPr/>
        </xdr:nvSpPr>
        <xdr:spPr>
          <a:xfrm>
            <a:off x="4248978" y="829227"/>
            <a:ext cx="371475" cy="372580"/>
          </a:xfrm>
          <a:prstGeom prst="ellipse">
            <a:avLst/>
          </a:prstGeom>
          <a:solidFill>
            <a:srgbClr val="00B0F0"/>
          </a:solidFill>
          <a:ln>
            <a:noFill/>
          </a:ln>
          <a:effectLst>
            <a:outerShdw blurRad="50800" dist="38100" algn="l" rotWithShape="0">
              <a:prstClr val="black">
                <a:alpha val="11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Analysis!R3">
        <xdr:nvSpPr>
          <xdr:cNvPr id="19" name="TextBox 18">
            <a:extLst>
              <a:ext uri="{FF2B5EF4-FFF2-40B4-BE49-F238E27FC236}">
                <a16:creationId xmlns:a16="http://schemas.microsoft.com/office/drawing/2014/main" id="{00000000-0008-0000-0100-000013000000}"/>
              </a:ext>
            </a:extLst>
          </xdr:cNvPr>
          <xdr:cNvSpPr txBox="1"/>
        </xdr:nvSpPr>
        <xdr:spPr>
          <a:xfrm>
            <a:off x="5238330" y="743502"/>
            <a:ext cx="864054" cy="258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C3E9B08E-9397-4985-AF71-B97256FCCA86}" type="TxLink">
              <a:rPr lang="en-US" sz="1200" b="1" i="0" u="none" strike="noStrike">
                <a:solidFill>
                  <a:schemeClr val="tx1">
                    <a:lumMod val="65000"/>
                    <a:lumOff val="35000"/>
                  </a:schemeClr>
                </a:solidFill>
                <a:latin typeface="Calibri"/>
                <a:ea typeface="+mn-ea"/>
                <a:cs typeface="Calibri"/>
              </a:rPr>
              <a:pPr marL="0" indent="0" algn="r"/>
              <a:t>Orders</a:t>
            </a:fld>
            <a:endParaRPr lang="en-US" sz="1200" b="1" i="0" u="none" strike="noStrike">
              <a:solidFill>
                <a:schemeClr val="tx1">
                  <a:lumMod val="65000"/>
                  <a:lumOff val="35000"/>
                </a:schemeClr>
              </a:solidFill>
              <a:latin typeface="Calibri"/>
              <a:ea typeface="+mn-ea"/>
              <a:cs typeface="Calibri"/>
            </a:endParaRPr>
          </a:p>
        </xdr:txBody>
      </xdr:sp>
      <xdr:sp macro="" textlink="Analysis!R4">
        <xdr:nvSpPr>
          <xdr:cNvPr id="24" name="TextBox 23">
            <a:extLst>
              <a:ext uri="{FF2B5EF4-FFF2-40B4-BE49-F238E27FC236}">
                <a16:creationId xmlns:a16="http://schemas.microsoft.com/office/drawing/2014/main" id="{00000000-0008-0000-0100-000018000000}"/>
              </a:ext>
            </a:extLst>
          </xdr:cNvPr>
          <xdr:cNvSpPr txBox="1"/>
        </xdr:nvSpPr>
        <xdr:spPr>
          <a:xfrm>
            <a:off x="4552984" y="963682"/>
            <a:ext cx="155575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EDD94981-D808-492A-B387-53BB68F89819}" type="TxLink">
              <a:rPr lang="en-US" sz="1400" b="1" i="0" u="none" strike="noStrike">
                <a:solidFill>
                  <a:schemeClr val="tx1">
                    <a:lumMod val="75000"/>
                    <a:lumOff val="25000"/>
                  </a:schemeClr>
                </a:solidFill>
                <a:latin typeface="Bahnschrift" panose="020B0502040204020203" pitchFamily="34" charset="0"/>
                <a:ea typeface="+mn-ea"/>
                <a:cs typeface="Calibri"/>
              </a:rPr>
              <a:pPr marL="0" indent="0" algn="r"/>
              <a:t> 4,998,867,302 </a:t>
            </a:fld>
            <a:endParaRPr lang="en-US" sz="1400" b="1" i="0" u="none" strike="noStrike">
              <a:solidFill>
                <a:schemeClr val="tx1">
                  <a:lumMod val="75000"/>
                  <a:lumOff val="25000"/>
                </a:schemeClr>
              </a:solidFill>
              <a:latin typeface="Bahnschrift" panose="020B0502040204020203" pitchFamily="34" charset="0"/>
              <a:ea typeface="+mn-ea"/>
              <a:cs typeface="Calibri"/>
            </a:endParaRPr>
          </a:p>
        </xdr:txBody>
      </xdr:sp>
      <xdr:pic>
        <xdr:nvPicPr>
          <xdr:cNvPr id="84" name="Graphic 83" descr="Scales of justice">
            <a:extLst>
              <a:ext uri="{FF2B5EF4-FFF2-40B4-BE49-F238E27FC236}">
                <a16:creationId xmlns:a16="http://schemas.microsoft.com/office/drawing/2014/main" id="{00000000-0008-0000-0100-000054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4289553" y="867861"/>
            <a:ext cx="283464" cy="284569"/>
          </a:xfrm>
          <a:prstGeom prst="rect">
            <a:avLst/>
          </a:prstGeom>
          <a:effectLst>
            <a:outerShdw blurRad="63500" sx="102000" sy="102000" algn="ctr" rotWithShape="0">
              <a:prstClr val="black"/>
            </a:outerShdw>
          </a:effectLst>
        </xdr:spPr>
      </xdr:pic>
    </xdr:grpSp>
    <xdr:clientData/>
  </xdr:twoCellAnchor>
  <xdr:twoCellAnchor editAs="absolute">
    <xdr:from>
      <xdr:col>2</xdr:col>
      <xdr:colOff>839794</xdr:colOff>
      <xdr:row>4</xdr:row>
      <xdr:rowOff>203637</xdr:rowOff>
    </xdr:from>
    <xdr:to>
      <xdr:col>4</xdr:col>
      <xdr:colOff>254006</xdr:colOff>
      <xdr:row>5</xdr:row>
      <xdr:rowOff>5363</xdr:rowOff>
    </xdr:to>
    <xdr:sp macro="" textlink="Analysis!B34">
      <xdr:nvSpPr>
        <xdr:cNvPr id="85" name="TextBox 84">
          <a:extLst>
            <a:ext uri="{FF2B5EF4-FFF2-40B4-BE49-F238E27FC236}">
              <a16:creationId xmlns:a16="http://schemas.microsoft.com/office/drawing/2014/main" id="{00000000-0008-0000-0100-000055000000}"/>
            </a:ext>
          </a:extLst>
        </xdr:cNvPr>
        <xdr:cNvSpPr txBox="1"/>
      </xdr:nvSpPr>
      <xdr:spPr>
        <a:xfrm>
          <a:off x="2477656" y="1534947"/>
          <a:ext cx="3994971"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4AD8A5F-687D-498D-BE8A-36D63941276D}" type="TxLink">
            <a:rPr lang="en-US" sz="1200" b="1" i="0" u="none" strike="noStrike">
              <a:solidFill>
                <a:schemeClr val="tx1">
                  <a:lumMod val="65000"/>
                  <a:lumOff val="35000"/>
                </a:schemeClr>
              </a:solidFill>
              <a:latin typeface="Calibri"/>
              <a:ea typeface="+mn-ea"/>
              <a:cs typeface="Calibri"/>
            </a:rPr>
            <a:pPr marL="0" indent="0" algn="ctr"/>
            <a:t>Total  PROFIT on a monthly &amp; quarterly basis</a:t>
          </a:fld>
          <a:endParaRPr lang="en-US" sz="1200" b="1" i="0" u="none" strike="noStrike">
            <a:solidFill>
              <a:schemeClr val="tx1">
                <a:lumMod val="65000"/>
                <a:lumOff val="35000"/>
              </a:schemeClr>
            </a:solidFill>
            <a:latin typeface="Calibri"/>
            <a:ea typeface="+mn-ea"/>
            <a:cs typeface="Calibri"/>
          </a:endParaRPr>
        </a:p>
      </xdr:txBody>
    </xdr:sp>
    <xdr:clientData/>
  </xdr:twoCellAnchor>
  <xdr:twoCellAnchor editAs="absolute">
    <xdr:from>
      <xdr:col>2</xdr:col>
      <xdr:colOff>780374</xdr:colOff>
      <xdr:row>15</xdr:row>
      <xdr:rowOff>9525</xdr:rowOff>
    </xdr:from>
    <xdr:to>
      <xdr:col>4</xdr:col>
      <xdr:colOff>194586</xdr:colOff>
      <xdr:row>16</xdr:row>
      <xdr:rowOff>76200</xdr:rowOff>
    </xdr:to>
    <xdr:sp macro="" textlink="Analysis!AF31">
      <xdr:nvSpPr>
        <xdr:cNvPr id="86" name="TextBox 85">
          <a:extLst>
            <a:ext uri="{FF2B5EF4-FFF2-40B4-BE49-F238E27FC236}">
              <a16:creationId xmlns:a16="http://schemas.microsoft.com/office/drawing/2014/main" id="{00000000-0008-0000-0100-000056000000}"/>
            </a:ext>
          </a:extLst>
        </xdr:cNvPr>
        <xdr:cNvSpPr txBox="1"/>
      </xdr:nvSpPr>
      <xdr:spPr>
        <a:xfrm>
          <a:off x="2413231" y="3873954"/>
          <a:ext cx="4004355" cy="2481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F232BF63-C691-497A-9884-924A85F2C16C}" type="TxLink">
            <a:rPr lang="en-US" sz="1200" b="1" i="0" u="none" strike="noStrike">
              <a:solidFill>
                <a:schemeClr val="tx1">
                  <a:lumMod val="65000"/>
                  <a:lumOff val="35000"/>
                </a:schemeClr>
              </a:solidFill>
              <a:latin typeface="Calibri"/>
              <a:ea typeface="+mn-ea"/>
              <a:cs typeface="Calibri"/>
            </a:rPr>
            <a:pPr marL="0" indent="0" algn="ctr"/>
            <a:t>Total  PROFIT by sales regions</a:t>
          </a:fld>
          <a:endParaRPr lang="en-US" sz="1200" b="1" i="0" u="none" strike="noStrike">
            <a:solidFill>
              <a:schemeClr val="tx1">
                <a:lumMod val="65000"/>
                <a:lumOff val="35000"/>
              </a:schemeClr>
            </a:solidFill>
            <a:latin typeface="Calibri"/>
            <a:ea typeface="+mn-ea"/>
            <a:cs typeface="Calibri"/>
          </a:endParaRPr>
        </a:p>
      </xdr:txBody>
    </xdr:sp>
    <xdr:clientData/>
  </xdr:twoCellAnchor>
  <xdr:twoCellAnchor editAs="absolute">
    <xdr:from>
      <xdr:col>5</xdr:col>
      <xdr:colOff>385763</xdr:colOff>
      <xdr:row>14</xdr:row>
      <xdr:rowOff>123825</xdr:rowOff>
    </xdr:from>
    <xdr:to>
      <xdr:col>7</xdr:col>
      <xdr:colOff>533400</xdr:colOff>
      <xdr:row>16</xdr:row>
      <xdr:rowOff>0</xdr:rowOff>
    </xdr:to>
    <xdr:sp macro="" textlink="Analysis!BD24">
      <xdr:nvSpPr>
        <xdr:cNvPr id="88" name="TextBox 87">
          <a:extLst>
            <a:ext uri="{FF2B5EF4-FFF2-40B4-BE49-F238E27FC236}">
              <a16:creationId xmlns:a16="http://schemas.microsoft.com/office/drawing/2014/main" id="{00000000-0008-0000-0100-000058000000}"/>
            </a:ext>
          </a:extLst>
        </xdr:cNvPr>
        <xdr:cNvSpPr txBox="1"/>
      </xdr:nvSpPr>
      <xdr:spPr>
        <a:xfrm>
          <a:off x="8931049" y="3806825"/>
          <a:ext cx="3966708" cy="2390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10945FC-F619-4CD7-B3AF-F31E86A78877}" type="TxLink">
            <a:rPr lang="en-US" sz="1200" b="1" i="0" u="none" strike="noStrike">
              <a:solidFill>
                <a:schemeClr val="tx1">
                  <a:lumMod val="65000"/>
                  <a:lumOff val="35000"/>
                </a:schemeClr>
              </a:solidFill>
              <a:latin typeface="Calibri"/>
              <a:ea typeface="+mn-ea"/>
              <a:cs typeface="Calibri"/>
            </a:rPr>
            <a:pPr marL="0" indent="0" algn="ctr"/>
            <a:t>Total  PROFIT by Item types sold over time</a:t>
          </a:fld>
          <a:endParaRPr lang="en-US" sz="1200" b="1" i="0" u="none" strike="noStrike">
            <a:solidFill>
              <a:schemeClr val="tx1">
                <a:lumMod val="65000"/>
                <a:lumOff val="35000"/>
              </a:schemeClr>
            </a:solidFill>
            <a:latin typeface="Calibri"/>
            <a:ea typeface="+mn-ea"/>
            <a:cs typeface="Calibri"/>
          </a:endParaRPr>
        </a:p>
      </xdr:txBody>
    </xdr:sp>
    <xdr:clientData/>
  </xdr:twoCellAnchor>
  <xdr:twoCellAnchor editAs="absolute">
    <xdr:from>
      <xdr:col>5</xdr:col>
      <xdr:colOff>377470</xdr:colOff>
      <xdr:row>4</xdr:row>
      <xdr:rowOff>204404</xdr:rowOff>
    </xdr:from>
    <xdr:to>
      <xdr:col>7</xdr:col>
      <xdr:colOff>525107</xdr:colOff>
      <xdr:row>5</xdr:row>
      <xdr:rowOff>4379</xdr:rowOff>
    </xdr:to>
    <xdr:sp macro="" textlink="Analysis!AS27">
      <xdr:nvSpPr>
        <xdr:cNvPr id="90" name="TextBox 89">
          <a:extLst>
            <a:ext uri="{FF2B5EF4-FFF2-40B4-BE49-F238E27FC236}">
              <a16:creationId xmlns:a16="http://schemas.microsoft.com/office/drawing/2014/main" id="{00000000-0008-0000-0100-00005A000000}"/>
            </a:ext>
          </a:extLst>
        </xdr:cNvPr>
        <xdr:cNvSpPr txBox="1"/>
      </xdr:nvSpPr>
      <xdr:spPr>
        <a:xfrm>
          <a:off x="8912746" y="1535714"/>
          <a:ext cx="3962016" cy="2554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B0C5C6D7-31DA-48DD-B779-5312C0137597}" type="TxLink">
            <a:rPr lang="en-US" sz="1200" b="1" i="0" u="none" strike="noStrike">
              <a:solidFill>
                <a:schemeClr val="tx1">
                  <a:lumMod val="65000"/>
                  <a:lumOff val="35000"/>
                </a:schemeClr>
              </a:solidFill>
              <a:latin typeface="Calibri"/>
              <a:ea typeface="+mn-ea"/>
              <a:cs typeface="Calibri"/>
            </a:rPr>
            <a:pPr marL="0" indent="0" algn="ctr"/>
            <a:t>Total  PROFIT by sales channel</a:t>
          </a:fld>
          <a:endParaRPr lang="en-US" sz="1200" b="1" i="0" u="none" strike="noStrike">
            <a:solidFill>
              <a:schemeClr val="tx1">
                <a:lumMod val="65000"/>
                <a:lumOff val="35000"/>
              </a:schemeClr>
            </a:solidFill>
            <a:latin typeface="Calibri"/>
            <a:ea typeface="+mn-ea"/>
            <a:cs typeface="Calibri"/>
          </a:endParaRPr>
        </a:p>
      </xdr:txBody>
    </xdr:sp>
    <xdr:clientData/>
  </xdr:twoCellAnchor>
  <xdr:twoCellAnchor editAs="absolute">
    <xdr:from>
      <xdr:col>4</xdr:col>
      <xdr:colOff>891901</xdr:colOff>
      <xdr:row>28</xdr:row>
      <xdr:rowOff>171450</xdr:rowOff>
    </xdr:from>
    <xdr:to>
      <xdr:col>4</xdr:col>
      <xdr:colOff>2187301</xdr:colOff>
      <xdr:row>29</xdr:row>
      <xdr:rowOff>123824</xdr:rowOff>
    </xdr:to>
    <xdr:sp macro="" textlink="">
      <xdr:nvSpPr>
        <xdr:cNvPr id="91" name="Rectangle 90">
          <a:extLst>
            <a:ext uri="{FF2B5EF4-FFF2-40B4-BE49-F238E27FC236}">
              <a16:creationId xmlns:a16="http://schemas.microsoft.com/office/drawing/2014/main" id="{00000000-0008-0000-0100-00005B000000}"/>
            </a:ext>
          </a:extLst>
        </xdr:cNvPr>
        <xdr:cNvSpPr/>
      </xdr:nvSpPr>
      <xdr:spPr>
        <a:xfrm>
          <a:off x="7114901" y="6433102"/>
          <a:ext cx="1295400" cy="134592"/>
        </a:xfrm>
        <a:prstGeom prst="rect">
          <a:avLst/>
        </a:prstGeom>
        <a:solidFill>
          <a:srgbClr val="9900CC"/>
        </a:solidFill>
        <a:ln>
          <a:noFill/>
        </a:ln>
        <a:effectLst>
          <a:outerShdw blurRad="63500" sx="102000" sy="102000" algn="c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0</xdr:col>
      <xdr:colOff>18143</xdr:colOff>
      <xdr:row>1</xdr:row>
      <xdr:rowOff>216808</xdr:rowOff>
    </xdr:from>
    <xdr:to>
      <xdr:col>1</xdr:col>
      <xdr:colOff>1180645</xdr:colOff>
      <xdr:row>2</xdr:row>
      <xdr:rowOff>390072</xdr:rowOff>
    </xdr:to>
    <xdr:sp macro="" textlink="">
      <xdr:nvSpPr>
        <xdr:cNvPr id="92" name="TextBox 91">
          <a:extLst>
            <a:ext uri="{FF2B5EF4-FFF2-40B4-BE49-F238E27FC236}">
              <a16:creationId xmlns:a16="http://schemas.microsoft.com/office/drawing/2014/main" id="{00000000-0008-0000-0100-00005C000000}"/>
            </a:ext>
          </a:extLst>
        </xdr:cNvPr>
        <xdr:cNvSpPr txBox="1"/>
      </xdr:nvSpPr>
      <xdr:spPr>
        <a:xfrm>
          <a:off x="18143" y="398237"/>
          <a:ext cx="1579788" cy="4091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aseline="0">
              <a:solidFill>
                <a:schemeClr val="bg1"/>
              </a:solidFill>
              <a:effectLst/>
              <a:latin typeface="+mn-lt"/>
              <a:ea typeface="+mn-ea"/>
              <a:cs typeface="+mn-cs"/>
            </a:rPr>
            <a:t>Dashboard</a:t>
          </a:r>
          <a:r>
            <a:rPr lang="en-US" sz="2400" baseline="0">
              <a:solidFill>
                <a:schemeClr val="bg1">
                  <a:lumMod val="85000"/>
                </a:schemeClr>
              </a:solidFill>
            </a:rPr>
            <a:t> </a:t>
          </a:r>
          <a:endParaRPr lang="en-US" sz="2400">
            <a:solidFill>
              <a:schemeClr val="bg1">
                <a:lumMod val="85000"/>
              </a:schemeClr>
            </a:solidFill>
          </a:endParaRPr>
        </a:p>
      </xdr:txBody>
    </xdr:sp>
    <xdr:clientData/>
  </xdr:twoCellAnchor>
  <xdr:twoCellAnchor>
    <xdr:from>
      <xdr:col>2</xdr:col>
      <xdr:colOff>596170</xdr:colOff>
      <xdr:row>11</xdr:row>
      <xdr:rowOff>128809</xdr:rowOff>
    </xdr:from>
    <xdr:to>
      <xdr:col>2</xdr:col>
      <xdr:colOff>1396270</xdr:colOff>
      <xdr:row>12</xdr:row>
      <xdr:rowOff>160559</xdr:rowOff>
    </xdr:to>
    <xdr:grpSp>
      <xdr:nvGrpSpPr>
        <xdr:cNvPr id="69" name="Group 68">
          <a:extLst>
            <a:ext uri="{FF2B5EF4-FFF2-40B4-BE49-F238E27FC236}">
              <a16:creationId xmlns:a16="http://schemas.microsoft.com/office/drawing/2014/main" id="{00000000-0008-0000-0100-000045000000}"/>
            </a:ext>
          </a:extLst>
        </xdr:cNvPr>
        <xdr:cNvGrpSpPr/>
      </xdr:nvGrpSpPr>
      <xdr:grpSpPr>
        <a:xfrm>
          <a:off x="2232229" y="3303809"/>
          <a:ext cx="800100" cy="218515"/>
          <a:chOff x="2203206" y="3284180"/>
          <a:chExt cx="800100" cy="217366"/>
        </a:xfrm>
      </xdr:grpSpPr>
      <xdr:grpSp>
        <xdr:nvGrpSpPr>
          <xdr:cNvPr id="64" name="Group 63">
            <a:extLst>
              <a:ext uri="{FF2B5EF4-FFF2-40B4-BE49-F238E27FC236}">
                <a16:creationId xmlns:a16="http://schemas.microsoft.com/office/drawing/2014/main" id="{00000000-0008-0000-0100-000040000000}"/>
              </a:ext>
            </a:extLst>
          </xdr:cNvPr>
          <xdr:cNvGrpSpPr/>
        </xdr:nvGrpSpPr>
        <xdr:grpSpPr>
          <a:xfrm>
            <a:off x="2203206" y="3327645"/>
            <a:ext cx="800100" cy="137990"/>
            <a:chOff x="2203206" y="3327645"/>
            <a:chExt cx="800100" cy="137990"/>
          </a:xfrm>
        </xdr:grpSpPr>
        <xdr:sp macro="" textlink="">
          <xdr:nvSpPr>
            <xdr:cNvPr id="31" name="Right Brace 30">
              <a:extLst>
                <a:ext uri="{FF2B5EF4-FFF2-40B4-BE49-F238E27FC236}">
                  <a16:creationId xmlns:a16="http://schemas.microsoft.com/office/drawing/2014/main" id="{00000000-0008-0000-0100-00001F000000}"/>
                </a:ext>
              </a:extLst>
            </xdr:cNvPr>
            <xdr:cNvSpPr/>
          </xdr:nvSpPr>
          <xdr:spPr>
            <a:xfrm rot="5400000" flipV="1">
              <a:off x="2534261" y="2996590"/>
              <a:ext cx="137990" cy="800100"/>
            </a:xfrm>
            <a:prstGeom prst="rightBrace">
              <a:avLst/>
            </a:prstGeom>
            <a:ln w="19050">
              <a:solidFill>
                <a:schemeClr val="tx1">
                  <a:lumMod val="65000"/>
                  <a:lumOff val="35000"/>
                  <a:alpha val="68000"/>
                </a:schemeClr>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96" name="Rectangle: Rounded Corners 95">
              <a:extLst>
                <a:ext uri="{FF2B5EF4-FFF2-40B4-BE49-F238E27FC236}">
                  <a16:creationId xmlns:a16="http://schemas.microsoft.com/office/drawing/2014/main" id="{00000000-0008-0000-0100-000060000000}"/>
                </a:ext>
              </a:extLst>
            </xdr:cNvPr>
            <xdr:cNvSpPr/>
          </xdr:nvSpPr>
          <xdr:spPr>
            <a:xfrm>
              <a:off x="2488956" y="3337169"/>
              <a:ext cx="228600" cy="118941"/>
            </a:xfrm>
            <a:prstGeom prst="roundRect">
              <a:avLst/>
            </a:prstGeom>
            <a:solidFill>
              <a:schemeClr val="bg1"/>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pSp>
      <xdr:sp macro="" textlink="Analysis!R3">
        <xdr:nvSpPr>
          <xdr:cNvPr id="73" name="TextBox 72">
            <a:extLst>
              <a:ext uri="{FF2B5EF4-FFF2-40B4-BE49-F238E27FC236}">
                <a16:creationId xmlns:a16="http://schemas.microsoft.com/office/drawing/2014/main" id="{00000000-0008-0000-0100-000049000000}"/>
              </a:ext>
            </a:extLst>
          </xdr:cNvPr>
          <xdr:cNvSpPr txBox="1"/>
        </xdr:nvSpPr>
        <xdr:spPr>
          <a:xfrm>
            <a:off x="2442305" y="3284180"/>
            <a:ext cx="384175" cy="2173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900" b="1" i="0" u="none" strike="noStrike">
                <a:solidFill>
                  <a:schemeClr val="accent2"/>
                </a:solidFill>
                <a:latin typeface="Calibri"/>
                <a:ea typeface="+mn-ea"/>
                <a:cs typeface="Calibri"/>
              </a:rPr>
              <a:t>Q1</a:t>
            </a:r>
          </a:p>
        </xdr:txBody>
      </xdr:sp>
    </xdr:grpSp>
    <xdr:clientData/>
  </xdr:twoCellAnchor>
  <xdr:twoCellAnchor>
    <xdr:from>
      <xdr:col>2</xdr:col>
      <xdr:colOff>1740146</xdr:colOff>
      <xdr:row>11</xdr:row>
      <xdr:rowOff>129792</xdr:rowOff>
    </xdr:from>
    <xdr:to>
      <xdr:col>3</xdr:col>
      <xdr:colOff>503362</xdr:colOff>
      <xdr:row>12</xdr:row>
      <xdr:rowOff>161542</xdr:rowOff>
    </xdr:to>
    <xdr:grpSp>
      <xdr:nvGrpSpPr>
        <xdr:cNvPr id="78" name="Group 77">
          <a:extLst>
            <a:ext uri="{FF2B5EF4-FFF2-40B4-BE49-F238E27FC236}">
              <a16:creationId xmlns:a16="http://schemas.microsoft.com/office/drawing/2014/main" id="{00000000-0008-0000-0100-00004E000000}"/>
            </a:ext>
          </a:extLst>
        </xdr:cNvPr>
        <xdr:cNvGrpSpPr/>
      </xdr:nvGrpSpPr>
      <xdr:grpSpPr>
        <a:xfrm>
          <a:off x="3376205" y="3304792"/>
          <a:ext cx="802686" cy="218515"/>
          <a:chOff x="2203206" y="3284180"/>
          <a:chExt cx="800100" cy="217366"/>
        </a:xfrm>
      </xdr:grpSpPr>
      <xdr:grpSp>
        <xdr:nvGrpSpPr>
          <xdr:cNvPr id="82" name="Group 81">
            <a:extLst>
              <a:ext uri="{FF2B5EF4-FFF2-40B4-BE49-F238E27FC236}">
                <a16:creationId xmlns:a16="http://schemas.microsoft.com/office/drawing/2014/main" id="{00000000-0008-0000-0100-000052000000}"/>
              </a:ext>
            </a:extLst>
          </xdr:cNvPr>
          <xdr:cNvGrpSpPr/>
        </xdr:nvGrpSpPr>
        <xdr:grpSpPr>
          <a:xfrm>
            <a:off x="2203206" y="3327645"/>
            <a:ext cx="800100" cy="137990"/>
            <a:chOff x="2203206" y="3327645"/>
            <a:chExt cx="800100" cy="137990"/>
          </a:xfrm>
        </xdr:grpSpPr>
        <xdr:sp macro="" textlink="">
          <xdr:nvSpPr>
            <xdr:cNvPr id="89" name="Right Brace 88">
              <a:extLst>
                <a:ext uri="{FF2B5EF4-FFF2-40B4-BE49-F238E27FC236}">
                  <a16:creationId xmlns:a16="http://schemas.microsoft.com/office/drawing/2014/main" id="{00000000-0008-0000-0100-000059000000}"/>
                </a:ext>
              </a:extLst>
            </xdr:cNvPr>
            <xdr:cNvSpPr/>
          </xdr:nvSpPr>
          <xdr:spPr>
            <a:xfrm rot="5400000" flipV="1">
              <a:off x="2534261" y="2996590"/>
              <a:ext cx="137990" cy="800100"/>
            </a:xfrm>
            <a:prstGeom prst="rightBrace">
              <a:avLst/>
            </a:prstGeom>
            <a:ln w="19050">
              <a:solidFill>
                <a:schemeClr val="tx1">
                  <a:lumMod val="65000"/>
                  <a:lumOff val="35000"/>
                  <a:alpha val="68000"/>
                </a:schemeClr>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93" name="Rectangle: Rounded Corners 92">
              <a:extLst>
                <a:ext uri="{FF2B5EF4-FFF2-40B4-BE49-F238E27FC236}">
                  <a16:creationId xmlns:a16="http://schemas.microsoft.com/office/drawing/2014/main" id="{00000000-0008-0000-0100-00005D000000}"/>
                </a:ext>
              </a:extLst>
            </xdr:cNvPr>
            <xdr:cNvSpPr/>
          </xdr:nvSpPr>
          <xdr:spPr>
            <a:xfrm>
              <a:off x="2488956" y="3337169"/>
              <a:ext cx="228600" cy="118941"/>
            </a:xfrm>
            <a:prstGeom prst="roundRect">
              <a:avLst/>
            </a:prstGeom>
            <a:solidFill>
              <a:schemeClr val="bg1"/>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pSp>
      <xdr:sp macro="" textlink="Analysis!R3">
        <xdr:nvSpPr>
          <xdr:cNvPr id="87" name="TextBox 86">
            <a:extLst>
              <a:ext uri="{FF2B5EF4-FFF2-40B4-BE49-F238E27FC236}">
                <a16:creationId xmlns:a16="http://schemas.microsoft.com/office/drawing/2014/main" id="{00000000-0008-0000-0100-000057000000}"/>
              </a:ext>
            </a:extLst>
          </xdr:cNvPr>
          <xdr:cNvSpPr txBox="1"/>
        </xdr:nvSpPr>
        <xdr:spPr>
          <a:xfrm>
            <a:off x="2442305" y="3284180"/>
            <a:ext cx="384175" cy="2173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900" b="1" i="0" u="none" strike="noStrike">
                <a:solidFill>
                  <a:schemeClr val="accent2"/>
                </a:solidFill>
                <a:latin typeface="Calibri"/>
                <a:ea typeface="+mn-ea"/>
                <a:cs typeface="Calibri"/>
              </a:rPr>
              <a:t>Q2</a:t>
            </a:r>
          </a:p>
        </xdr:txBody>
      </xdr:sp>
    </xdr:grpSp>
    <xdr:clientData/>
  </xdr:twoCellAnchor>
  <xdr:twoCellAnchor>
    <xdr:from>
      <xdr:col>3</xdr:col>
      <xdr:colOff>861895</xdr:colOff>
      <xdr:row>11</xdr:row>
      <xdr:rowOff>125879</xdr:rowOff>
    </xdr:from>
    <xdr:to>
      <xdr:col>3</xdr:col>
      <xdr:colOff>1661995</xdr:colOff>
      <xdr:row>12</xdr:row>
      <xdr:rowOff>157629</xdr:rowOff>
    </xdr:to>
    <xdr:grpSp>
      <xdr:nvGrpSpPr>
        <xdr:cNvPr id="103" name="Group 102">
          <a:extLst>
            <a:ext uri="{FF2B5EF4-FFF2-40B4-BE49-F238E27FC236}">
              <a16:creationId xmlns:a16="http://schemas.microsoft.com/office/drawing/2014/main" id="{00000000-0008-0000-0100-000067000000}"/>
            </a:ext>
          </a:extLst>
        </xdr:cNvPr>
        <xdr:cNvGrpSpPr/>
      </xdr:nvGrpSpPr>
      <xdr:grpSpPr>
        <a:xfrm>
          <a:off x="4537424" y="3300879"/>
          <a:ext cx="800100" cy="218515"/>
          <a:chOff x="2203206" y="3284180"/>
          <a:chExt cx="800100" cy="217366"/>
        </a:xfrm>
      </xdr:grpSpPr>
      <xdr:grpSp>
        <xdr:nvGrpSpPr>
          <xdr:cNvPr id="104" name="Group 103">
            <a:extLst>
              <a:ext uri="{FF2B5EF4-FFF2-40B4-BE49-F238E27FC236}">
                <a16:creationId xmlns:a16="http://schemas.microsoft.com/office/drawing/2014/main" id="{00000000-0008-0000-0100-000068000000}"/>
              </a:ext>
            </a:extLst>
          </xdr:cNvPr>
          <xdr:cNvGrpSpPr/>
        </xdr:nvGrpSpPr>
        <xdr:grpSpPr>
          <a:xfrm>
            <a:off x="2203206" y="3327645"/>
            <a:ext cx="800100" cy="137990"/>
            <a:chOff x="2203206" y="3327645"/>
            <a:chExt cx="800100" cy="137990"/>
          </a:xfrm>
        </xdr:grpSpPr>
        <xdr:sp macro="" textlink="">
          <xdr:nvSpPr>
            <xdr:cNvPr id="106" name="Right Brace 105">
              <a:extLst>
                <a:ext uri="{FF2B5EF4-FFF2-40B4-BE49-F238E27FC236}">
                  <a16:creationId xmlns:a16="http://schemas.microsoft.com/office/drawing/2014/main" id="{00000000-0008-0000-0100-00006A000000}"/>
                </a:ext>
              </a:extLst>
            </xdr:cNvPr>
            <xdr:cNvSpPr/>
          </xdr:nvSpPr>
          <xdr:spPr>
            <a:xfrm rot="5400000" flipV="1">
              <a:off x="2534261" y="2996590"/>
              <a:ext cx="137990" cy="800100"/>
            </a:xfrm>
            <a:prstGeom prst="rightBrace">
              <a:avLst/>
            </a:prstGeom>
            <a:ln w="19050">
              <a:solidFill>
                <a:schemeClr val="tx1">
                  <a:lumMod val="65000"/>
                  <a:lumOff val="35000"/>
                  <a:alpha val="68000"/>
                </a:schemeClr>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107" name="Rectangle: Rounded Corners 106">
              <a:extLst>
                <a:ext uri="{FF2B5EF4-FFF2-40B4-BE49-F238E27FC236}">
                  <a16:creationId xmlns:a16="http://schemas.microsoft.com/office/drawing/2014/main" id="{00000000-0008-0000-0100-00006B000000}"/>
                </a:ext>
              </a:extLst>
            </xdr:cNvPr>
            <xdr:cNvSpPr/>
          </xdr:nvSpPr>
          <xdr:spPr>
            <a:xfrm>
              <a:off x="2488956" y="3337169"/>
              <a:ext cx="228600" cy="118941"/>
            </a:xfrm>
            <a:prstGeom prst="roundRect">
              <a:avLst/>
            </a:prstGeom>
            <a:solidFill>
              <a:schemeClr val="bg1"/>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pSp>
      <xdr:sp macro="" textlink="Analysis!R3">
        <xdr:nvSpPr>
          <xdr:cNvPr id="105" name="TextBox 104">
            <a:extLst>
              <a:ext uri="{FF2B5EF4-FFF2-40B4-BE49-F238E27FC236}">
                <a16:creationId xmlns:a16="http://schemas.microsoft.com/office/drawing/2014/main" id="{00000000-0008-0000-0100-000069000000}"/>
              </a:ext>
            </a:extLst>
          </xdr:cNvPr>
          <xdr:cNvSpPr txBox="1"/>
        </xdr:nvSpPr>
        <xdr:spPr>
          <a:xfrm>
            <a:off x="2442305" y="3284180"/>
            <a:ext cx="384175" cy="2173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900" b="1" i="0" u="none" strike="noStrike">
                <a:solidFill>
                  <a:schemeClr val="accent2"/>
                </a:solidFill>
                <a:latin typeface="Calibri"/>
                <a:ea typeface="+mn-ea"/>
                <a:cs typeface="Calibri"/>
              </a:rPr>
              <a:t>Q3</a:t>
            </a:r>
          </a:p>
        </xdr:txBody>
      </xdr:sp>
    </xdr:grpSp>
    <xdr:clientData/>
  </xdr:twoCellAnchor>
  <xdr:twoCellAnchor>
    <xdr:from>
      <xdr:col>3</xdr:col>
      <xdr:colOff>2010755</xdr:colOff>
      <xdr:row>11</xdr:row>
      <xdr:rowOff>121330</xdr:rowOff>
    </xdr:from>
    <xdr:to>
      <xdr:col>4</xdr:col>
      <xdr:colOff>265970</xdr:colOff>
      <xdr:row>12</xdr:row>
      <xdr:rowOff>153080</xdr:rowOff>
    </xdr:to>
    <xdr:grpSp>
      <xdr:nvGrpSpPr>
        <xdr:cNvPr id="108" name="Group 107">
          <a:extLst>
            <a:ext uri="{FF2B5EF4-FFF2-40B4-BE49-F238E27FC236}">
              <a16:creationId xmlns:a16="http://schemas.microsoft.com/office/drawing/2014/main" id="{00000000-0008-0000-0100-00006C000000}"/>
            </a:ext>
          </a:extLst>
        </xdr:cNvPr>
        <xdr:cNvGrpSpPr/>
      </xdr:nvGrpSpPr>
      <xdr:grpSpPr>
        <a:xfrm>
          <a:off x="5686284" y="3296330"/>
          <a:ext cx="802686" cy="218515"/>
          <a:chOff x="2203206" y="3278570"/>
          <a:chExt cx="800100" cy="217366"/>
        </a:xfrm>
      </xdr:grpSpPr>
      <xdr:grpSp>
        <xdr:nvGrpSpPr>
          <xdr:cNvPr id="109" name="Group 108">
            <a:extLst>
              <a:ext uri="{FF2B5EF4-FFF2-40B4-BE49-F238E27FC236}">
                <a16:creationId xmlns:a16="http://schemas.microsoft.com/office/drawing/2014/main" id="{00000000-0008-0000-0100-00006D000000}"/>
              </a:ext>
            </a:extLst>
          </xdr:cNvPr>
          <xdr:cNvGrpSpPr/>
        </xdr:nvGrpSpPr>
        <xdr:grpSpPr>
          <a:xfrm>
            <a:off x="2203206" y="3327645"/>
            <a:ext cx="800100" cy="137990"/>
            <a:chOff x="2203206" y="3327645"/>
            <a:chExt cx="800100" cy="137990"/>
          </a:xfrm>
        </xdr:grpSpPr>
        <xdr:sp macro="" textlink="">
          <xdr:nvSpPr>
            <xdr:cNvPr id="111" name="Right Brace 110">
              <a:extLst>
                <a:ext uri="{FF2B5EF4-FFF2-40B4-BE49-F238E27FC236}">
                  <a16:creationId xmlns:a16="http://schemas.microsoft.com/office/drawing/2014/main" id="{00000000-0008-0000-0100-00006F000000}"/>
                </a:ext>
              </a:extLst>
            </xdr:cNvPr>
            <xdr:cNvSpPr/>
          </xdr:nvSpPr>
          <xdr:spPr>
            <a:xfrm rot="5400000" flipV="1">
              <a:off x="2534261" y="2996590"/>
              <a:ext cx="137990" cy="800100"/>
            </a:xfrm>
            <a:prstGeom prst="rightBrace">
              <a:avLst/>
            </a:prstGeom>
            <a:ln w="19050">
              <a:solidFill>
                <a:schemeClr val="tx1">
                  <a:lumMod val="65000"/>
                  <a:lumOff val="35000"/>
                  <a:alpha val="68000"/>
                </a:schemeClr>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sp macro="" textlink="">
          <xdr:nvSpPr>
            <xdr:cNvPr id="112" name="Rectangle: Rounded Corners 111">
              <a:extLst>
                <a:ext uri="{FF2B5EF4-FFF2-40B4-BE49-F238E27FC236}">
                  <a16:creationId xmlns:a16="http://schemas.microsoft.com/office/drawing/2014/main" id="{00000000-0008-0000-0100-000070000000}"/>
                </a:ext>
              </a:extLst>
            </xdr:cNvPr>
            <xdr:cNvSpPr/>
          </xdr:nvSpPr>
          <xdr:spPr>
            <a:xfrm>
              <a:off x="2488956" y="3337169"/>
              <a:ext cx="228600" cy="118941"/>
            </a:xfrm>
            <a:prstGeom prst="roundRect">
              <a:avLst/>
            </a:prstGeom>
            <a:solidFill>
              <a:schemeClr val="bg1"/>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pSp>
      <xdr:sp macro="" textlink="Analysis!R3">
        <xdr:nvSpPr>
          <xdr:cNvPr id="110" name="TextBox 109">
            <a:extLst>
              <a:ext uri="{FF2B5EF4-FFF2-40B4-BE49-F238E27FC236}">
                <a16:creationId xmlns:a16="http://schemas.microsoft.com/office/drawing/2014/main" id="{00000000-0008-0000-0100-00006E000000}"/>
              </a:ext>
            </a:extLst>
          </xdr:cNvPr>
          <xdr:cNvSpPr txBox="1"/>
        </xdr:nvSpPr>
        <xdr:spPr>
          <a:xfrm>
            <a:off x="2442305" y="3278570"/>
            <a:ext cx="384175" cy="2173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900" b="1" i="0" u="none" strike="noStrike">
                <a:solidFill>
                  <a:schemeClr val="accent2"/>
                </a:solidFill>
                <a:latin typeface="Calibri"/>
                <a:ea typeface="+mn-ea"/>
                <a:cs typeface="Calibri"/>
              </a:rPr>
              <a:t>Q4</a:t>
            </a:r>
          </a:p>
        </xdr:txBody>
      </xdr:sp>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vedita SK" refreshedDate="44827.830107291666" createdVersion="5" refreshedVersion="8" minRefreshableVersion="3" recordCount="0" supportSubquery="1" supportAdvancedDrill="1" xr:uid="{EF41D933-F28D-48AB-A124-3DB3BD0C9F7C}">
  <cacheSource type="external" connectionId="2"/>
  <cacheFields count="8">
    <cacheField name="[1000000 Sales Records].[Order Date (Month)].[Order Date (Month)]" caption="Order Date (Month)" numFmtId="0" hierarchy="17" level="1">
      <sharedItems count="12">
        <s v="Jan"/>
        <s v="Feb"/>
        <s v="Mar"/>
        <s v="Apr"/>
        <s v="May"/>
        <s v="Jun"/>
        <s v="Jul"/>
        <s v="Aug"/>
        <s v="Sep"/>
        <s v="Oct"/>
        <s v="Nov"/>
        <s v="Dec"/>
      </sharedItems>
    </cacheField>
    <cacheField name="[Measures].[Count of Ship Date]" caption="Count of Ship Date" numFmtId="0" hierarchy="26" level="32767"/>
    <cacheField name="[Measures].[Sum of Units Sold]" caption="Sum of Units Sold" numFmtId="0" hierarchy="21" level="32767"/>
    <cacheField name="[Measures].[Sum of Revenue]" caption="Sum of Revenue" numFmtId="0" hierarchy="24" level="32767"/>
    <cacheField name="[Measures].[Sum of COGS]" caption="Sum of COGS" numFmtId="0" hierarchy="22" level="32767"/>
    <cacheField name="[Measures].[Sum of Profit]" caption="Sum of Profit" numFmtId="0" hierarchy="23" level="32767"/>
    <cacheField name="[1000000 Sales Records].[Order Date (Quarter)].[Order Date (Quarter)]" caption="Order Date (Quarter)" numFmtId="0" hierarchy="16" level="1">
      <sharedItems containsSemiMixedTypes="0" containsNonDate="0" containsString="0"/>
    </cacheField>
    <cacheField name="[1000000 Sales Records].[Country].[Country]" caption="Country" numFmtId="0" hierarchy="1" level="1">
      <sharedItems containsSemiMixedTypes="0" containsNonDate="0" containsString="0"/>
    </cacheField>
  </cacheFields>
  <cacheHierarchies count="27">
    <cacheHierarchy uniqueName="[1000000 Sales Records].[Region]" caption="Region" attribute="1" defaultMemberUniqueName="[1000000 Sales Records].[Region].[All]" allUniqueName="[1000000 Sales Records].[Region].[All]" dimensionUniqueName="[1000000 Sales Records]" displayFolder="" count="0" memberValueDatatype="130" unbalanced="0"/>
    <cacheHierarchy uniqueName="[1000000 Sales Records].[Country]" caption="Country" attribute="1" defaultMemberUniqueName="[1000000 Sales Records].[Country].[All]" allUniqueName="[1000000 Sales Records].[Country].[All]" dimensionUniqueName="[1000000 Sales Records]" displayFolder="" count="2" memberValueDatatype="130" unbalanced="0">
      <fieldsUsage count="2">
        <fieldUsage x="-1"/>
        <fieldUsage x="7"/>
      </fieldsUsage>
    </cacheHierarchy>
    <cacheHierarchy uniqueName="[1000000 Sales Records].[Item Type]" caption="Item Type" attribute="1" defaultMemberUniqueName="[1000000 Sales Records].[Item Type].[All]" allUniqueName="[1000000 Sales Records].[Item Type].[All]" dimensionUniqueName="[1000000 Sales Records]" displayFolder="" count="0" memberValueDatatype="130" unbalanced="0"/>
    <cacheHierarchy uniqueName="[1000000 Sales Records].[Sales Channel]" caption="Sales Channel" attribute="1" defaultMemberUniqueName="[1000000 Sales Records].[Sales Channel].[All]" allUniqueName="[1000000 Sales Records].[Sales Channel].[All]" dimensionUniqueName="[1000000 Sales Records]" displayFolder="" count="0" memberValueDatatype="130" unbalanced="0"/>
    <cacheHierarchy uniqueName="[1000000 Sales Records].[Order Priority]" caption="Order Priority" attribute="1" defaultMemberUniqueName="[1000000 Sales Records].[Order Priority].[All]" allUniqueName="[1000000 Sales Records].[Order Priority].[All]" dimensionUniqueName="[1000000 Sales Records]" displayFolder="" count="0" memberValueDatatype="130" unbalanced="0"/>
    <cacheHierarchy uniqueName="[1000000 Sales Records].[Order Date]" caption="Order Date" attribute="1" time="1" defaultMemberUniqueName="[1000000 Sales Records].[Order Date].[All]" allUniqueName="[1000000 Sales Records].[Order Date].[All]" dimensionUniqueName="[1000000 Sales Records]" displayFolder="" count="0" memberValueDatatype="7" unbalanced="0"/>
    <cacheHierarchy uniqueName="[1000000 Sales Records].[Ship Date]" caption="Ship Date" attribute="1" time="1" defaultMemberUniqueName="[1000000 Sales Records].[Ship Date].[All]" allUniqueName="[1000000 Sales Records].[Ship Date].[All]" dimensionUniqueName="[1000000 Sales Records]" displayFolder="" count="0" memberValueDatatype="7" unbalanced="0"/>
    <cacheHierarchy uniqueName="[1000000 Sales Records].[Units Sold]" caption="Units Sold" attribute="1" defaultMemberUniqueName="[1000000 Sales Records].[Units Sold].[All]" allUniqueName="[1000000 Sales Records].[Units Sold].[All]" dimensionUniqueName="[1000000 Sales Records]" displayFolder="" count="0" memberValueDatatype="20" unbalanced="0"/>
    <cacheHierarchy uniqueName="[1000000 Sales Records].[Unit Price]" caption="Unit Price" attribute="1" defaultMemberUniqueName="[1000000 Sales Records].[Unit Price].[All]" allUniqueName="[1000000 Sales Records].[Unit Price].[All]" dimensionUniqueName="[1000000 Sales Records]" displayFolder="" count="0" memberValueDatatype="5" unbalanced="0"/>
    <cacheHierarchy uniqueName="[1000000 Sales Records].[Unit Cost]" caption="Unit Cost" attribute="1" defaultMemberUniqueName="[1000000 Sales Records].[Unit Cost].[All]" allUniqueName="[1000000 Sales Records].[Unit Cost].[All]" dimensionUniqueName="[1000000 Sales Records]" displayFolder="" count="0" memberValueDatatype="5" unbalanced="0"/>
    <cacheHierarchy uniqueName="[1000000 Sales Records].[Revenue]" caption="Revenue" attribute="1" defaultMemberUniqueName="[1000000 Sales Records].[Revenue].[All]" allUniqueName="[1000000 Sales Records].[Revenue].[All]" dimensionUniqueName="[1000000 Sales Records]" displayFolder="" count="0" memberValueDatatype="5" unbalanced="0"/>
    <cacheHierarchy uniqueName="[1000000 Sales Records].[COGS]" caption="COGS" attribute="1" defaultMemberUniqueName="[1000000 Sales Records].[COGS].[All]" allUniqueName="[1000000 Sales Records].[COGS].[All]" dimensionUniqueName="[1000000 Sales Records]" displayFolder="" count="0" memberValueDatatype="5" unbalanced="0"/>
    <cacheHierarchy uniqueName="[1000000 Sales Records].[Profit]" caption="Profit" attribute="1" defaultMemberUniqueName="[1000000 Sales Records].[Profit].[All]" allUniqueName="[1000000 Sales Records].[Profit].[All]" dimensionUniqueName="[1000000 Sales Records]" displayFolder="" count="0" memberValueDatatype="5" unbalanced="0"/>
    <cacheHierarchy uniqueName="[1000000 Sales Records].[Delivery days]" caption="Delivery days" attribute="1" defaultMemberUniqueName="[1000000 Sales Records].[Delivery days].[All]" allUniqueName="[1000000 Sales Records].[Delivery days].[All]" dimensionUniqueName="[1000000 Sales Records]" displayFolder="" count="0" memberValueDatatype="20" unbalanced="0"/>
    <cacheHierarchy uniqueName="[1000000 Sales Records].[Delivery day group]" caption="Delivery day group" attribute="1" defaultMemberUniqueName="[1000000 Sales Records].[Delivery day group].[All]" allUniqueName="[1000000 Sales Records].[Delivery day group].[All]" dimensionUniqueName="[1000000 Sales Records]" displayFolder="" count="0" memberValueDatatype="130" unbalanced="0"/>
    <cacheHierarchy uniqueName="[1000000 Sales Records].[Order Date (Year)]" caption="Order Date (Year)" attribute="1" defaultMemberUniqueName="[1000000 Sales Records].[Order Date (Year)].[All]" allUniqueName="[1000000 Sales Records].[Order Date (Year)].[All]" dimensionUniqueName="[1000000 Sales Records]" displayFolder="" count="2" memberValueDatatype="130" unbalanced="0"/>
    <cacheHierarchy uniqueName="[1000000 Sales Records].[Order Date (Quarter)]" caption="Order Date (Quarter)" attribute="1" defaultMemberUniqueName="[1000000 Sales Records].[Order Date (Quarter)].[All]" allUniqueName="[1000000 Sales Records].[Order Date (Quarter)].[All]" dimensionUniqueName="[1000000 Sales Records]" displayFolder="" count="2" memberValueDatatype="130" unbalanced="0">
      <fieldsUsage count="2">
        <fieldUsage x="-1"/>
        <fieldUsage x="6"/>
      </fieldsUsage>
    </cacheHierarchy>
    <cacheHierarchy uniqueName="[1000000 Sales Records].[Order Date (Month)]" caption="Order Date (Month)" attribute="1" defaultMemberUniqueName="[1000000 Sales Records].[Order Date (Month)].[All]" allUniqueName="[1000000 Sales Records].[Order Date (Month)].[All]" dimensionUniqueName="[1000000 Sales Records]" displayFolder="" count="2" memberValueDatatype="130" unbalanced="0">
      <fieldsUsage count="2">
        <fieldUsage x="-1"/>
        <fieldUsage x="0"/>
      </fieldsUsage>
    </cacheHierarchy>
    <cacheHierarchy uniqueName="[1000000 Sales Records].[Order Date (Month Index)]" caption="Order Date (Month Index)" attribute="1" defaultMemberUniqueName="[1000000 Sales Records].[Order Date (Month Index)].[All]" allUniqueName="[1000000 Sales Records].[Order Date (Month Index)].[All]" dimensionUniqueName="[1000000 Sales Records]" displayFolder="" count="0" memberValueDatatype="20" unbalanced="0" hidden="1"/>
    <cacheHierarchy uniqueName="[Measures].[__XL_Count 1000000 Sales Records]" caption="__XL_Count 1000000 Sales Records" measure="1" displayFolder="" measureGroup="1000000 Sales Records" count="0" hidden="1"/>
    <cacheHierarchy uniqueName="[Measures].[__No measures defined]" caption="__No measures defined" measure="1" displayFolder="" count="0" hidden="1"/>
    <cacheHierarchy uniqueName="[Measures].[Sum of Units Sold]" caption="Sum of Units Sold" measure="1" displayFolder="" measureGroup="1000000 Sales Records" count="0" oneField="1" hidden="1">
      <fieldsUsage count="1">
        <fieldUsage x="2"/>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1000000 Sales Records" count="0" oneField="1" hidden="1">
      <fieldsUsage count="1">
        <fieldUsage x="4"/>
      </fieldsUsage>
      <extLst>
        <ext xmlns:x15="http://schemas.microsoft.com/office/spreadsheetml/2010/11/main" uri="{B97F6D7D-B522-45F9-BDA1-12C45D357490}">
          <x15:cacheHierarchy aggregatedColumn="11"/>
        </ext>
      </extLst>
    </cacheHierarchy>
    <cacheHierarchy uniqueName="[Measures].[Sum of Profit]" caption="Sum of Profit" measure="1" displayFolder="" measureGroup="1000000 Sales Records" count="0" oneField="1" hidden="1">
      <fieldsUsage count="1">
        <fieldUsage x="5"/>
      </fieldsUsage>
      <extLst>
        <ext xmlns:x15="http://schemas.microsoft.com/office/spreadsheetml/2010/11/main" uri="{B97F6D7D-B522-45F9-BDA1-12C45D357490}">
          <x15:cacheHierarchy aggregatedColumn="12"/>
        </ext>
      </extLst>
    </cacheHierarchy>
    <cacheHierarchy uniqueName="[Measures].[Sum of Revenue]" caption="Sum of Revenue" measure="1" displayFolder="" measureGroup="1000000 Sales Records" count="0" oneField="1" hidden="1">
      <fieldsUsage count="1">
        <fieldUsage x="3"/>
      </fieldsUsage>
      <extLst>
        <ext xmlns:x15="http://schemas.microsoft.com/office/spreadsheetml/2010/11/main" uri="{B97F6D7D-B522-45F9-BDA1-12C45D357490}">
          <x15:cacheHierarchy aggregatedColumn="10"/>
        </ext>
      </extLst>
    </cacheHierarchy>
    <cacheHierarchy uniqueName="[Measures].[Count of Country]" caption="Count of Country" measure="1" displayFolder="" measureGroup="1000000 Sales Records" count="0" hidden="1">
      <extLst>
        <ext xmlns:x15="http://schemas.microsoft.com/office/spreadsheetml/2010/11/main" uri="{B97F6D7D-B522-45F9-BDA1-12C45D357490}">
          <x15:cacheHierarchy aggregatedColumn="1"/>
        </ext>
      </extLst>
    </cacheHierarchy>
    <cacheHierarchy uniqueName="[Measures].[Count of Ship Date]" caption="Count of Ship Date" measure="1" displayFolder="" measureGroup="1000000 Sales Records" count="0" oneField="1" hidden="1">
      <fieldsUsage count="1">
        <fieldUsage x="1"/>
      </fieldsUsage>
      <extLst>
        <ext xmlns:x15="http://schemas.microsoft.com/office/spreadsheetml/2010/11/main" uri="{B97F6D7D-B522-45F9-BDA1-12C45D357490}">
          <x15:cacheHierarchy aggregatedColumn="6"/>
        </ext>
      </extLst>
    </cacheHierarchy>
  </cacheHierarchies>
  <kpis count="0"/>
  <dimensions count="2">
    <dimension name="1000000 Sales Records" uniqueName="[1000000 Sales Records]" caption="1000000 Sales Records"/>
    <dimension measure="1" name="Measures" uniqueName="[Measures]" caption="Measures"/>
  </dimensions>
  <measureGroups count="1">
    <measureGroup name="1000000 Sales Records" caption="1000000 Sales Record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vedita SK" refreshedDate="44827.830107754628" createdVersion="5" refreshedVersion="8" minRefreshableVersion="3" recordCount="0" supportSubquery="1" supportAdvancedDrill="1" xr:uid="{D08C3C27-18DA-4BCA-B800-91EF98F7DC81}">
  <cacheSource type="external" connectionId="2"/>
  <cacheFields count="6">
    <cacheField name="[Measures].[Sum of Units Sold]" caption="Sum of Units Sold" numFmtId="0" hierarchy="21" level="32767"/>
    <cacheField name="[Measures].[Sum of Revenue]" caption="Sum of Revenue" numFmtId="0" hierarchy="24" level="32767"/>
    <cacheField name="[Measures].[Sum of COGS]" caption="Sum of COGS" numFmtId="0" hierarchy="22" level="32767"/>
    <cacheField name="[Measures].[Sum of Profit]" caption="Sum of Profit" numFmtId="0" hierarchy="23" level="32767"/>
    <cacheField name="[Measures].[Count of Country]" caption="Count of Country" numFmtId="0" hierarchy="25" level="32767"/>
    <cacheField name="[1000000 Sales Records].[Country].[Country]" caption="Country" numFmtId="0" hierarchy="1" level="1">
      <sharedItems containsSemiMixedTypes="0" containsNonDate="0" containsString="0"/>
    </cacheField>
  </cacheFields>
  <cacheHierarchies count="27">
    <cacheHierarchy uniqueName="[1000000 Sales Records].[Region]" caption="Region" attribute="1" defaultMemberUniqueName="[1000000 Sales Records].[Region].[All]" allUniqueName="[1000000 Sales Records].[Region].[All]" dimensionUniqueName="[1000000 Sales Records]" displayFolder="" count="0" memberValueDatatype="130" unbalanced="0"/>
    <cacheHierarchy uniqueName="[1000000 Sales Records].[Country]" caption="Country" attribute="1" defaultMemberUniqueName="[1000000 Sales Records].[Country].[All]" allUniqueName="[1000000 Sales Records].[Country].[All]" dimensionUniqueName="[1000000 Sales Records]" displayFolder="" count="2" memberValueDatatype="130" unbalanced="0">
      <fieldsUsage count="2">
        <fieldUsage x="-1"/>
        <fieldUsage x="5"/>
      </fieldsUsage>
    </cacheHierarchy>
    <cacheHierarchy uniqueName="[1000000 Sales Records].[Item Type]" caption="Item Type" attribute="1" defaultMemberUniqueName="[1000000 Sales Records].[Item Type].[All]" allUniqueName="[1000000 Sales Records].[Item Type].[All]" dimensionUniqueName="[1000000 Sales Records]" displayFolder="" count="0" memberValueDatatype="130" unbalanced="0"/>
    <cacheHierarchy uniqueName="[1000000 Sales Records].[Sales Channel]" caption="Sales Channel" attribute="1" defaultMemberUniqueName="[1000000 Sales Records].[Sales Channel].[All]" allUniqueName="[1000000 Sales Records].[Sales Channel].[All]" dimensionUniqueName="[1000000 Sales Records]" displayFolder="" count="0" memberValueDatatype="130" unbalanced="0"/>
    <cacheHierarchy uniqueName="[1000000 Sales Records].[Order Priority]" caption="Order Priority" attribute="1" defaultMemberUniqueName="[1000000 Sales Records].[Order Priority].[All]" allUniqueName="[1000000 Sales Records].[Order Priority].[All]" dimensionUniqueName="[1000000 Sales Records]" displayFolder="" count="0" memberValueDatatype="130" unbalanced="0"/>
    <cacheHierarchy uniqueName="[1000000 Sales Records].[Order Date]" caption="Order Date" attribute="1" time="1" defaultMemberUniqueName="[1000000 Sales Records].[Order Date].[All]" allUniqueName="[1000000 Sales Records].[Order Date].[All]" dimensionUniqueName="[1000000 Sales Records]" displayFolder="" count="0" memberValueDatatype="7" unbalanced="0"/>
    <cacheHierarchy uniqueName="[1000000 Sales Records].[Ship Date]" caption="Ship Date" attribute="1" time="1" defaultMemberUniqueName="[1000000 Sales Records].[Ship Date].[All]" allUniqueName="[1000000 Sales Records].[Ship Date].[All]" dimensionUniqueName="[1000000 Sales Records]" displayFolder="" count="0" memberValueDatatype="7" unbalanced="0"/>
    <cacheHierarchy uniqueName="[1000000 Sales Records].[Units Sold]" caption="Units Sold" attribute="1" defaultMemberUniqueName="[1000000 Sales Records].[Units Sold].[All]" allUniqueName="[1000000 Sales Records].[Units Sold].[All]" dimensionUniqueName="[1000000 Sales Records]" displayFolder="" count="0" memberValueDatatype="20" unbalanced="0"/>
    <cacheHierarchy uniqueName="[1000000 Sales Records].[Unit Price]" caption="Unit Price" attribute="1" defaultMemberUniqueName="[1000000 Sales Records].[Unit Price].[All]" allUniqueName="[1000000 Sales Records].[Unit Price].[All]" dimensionUniqueName="[1000000 Sales Records]" displayFolder="" count="0" memberValueDatatype="5" unbalanced="0"/>
    <cacheHierarchy uniqueName="[1000000 Sales Records].[Unit Cost]" caption="Unit Cost" attribute="1" defaultMemberUniqueName="[1000000 Sales Records].[Unit Cost].[All]" allUniqueName="[1000000 Sales Records].[Unit Cost].[All]" dimensionUniqueName="[1000000 Sales Records]" displayFolder="" count="0" memberValueDatatype="5" unbalanced="0"/>
    <cacheHierarchy uniqueName="[1000000 Sales Records].[Revenue]" caption="Revenue" attribute="1" defaultMemberUniqueName="[1000000 Sales Records].[Revenue].[All]" allUniqueName="[1000000 Sales Records].[Revenue].[All]" dimensionUniqueName="[1000000 Sales Records]" displayFolder="" count="0" memberValueDatatype="5" unbalanced="0"/>
    <cacheHierarchy uniqueName="[1000000 Sales Records].[COGS]" caption="COGS" attribute="1" defaultMemberUniqueName="[1000000 Sales Records].[COGS].[All]" allUniqueName="[1000000 Sales Records].[COGS].[All]" dimensionUniqueName="[1000000 Sales Records]" displayFolder="" count="0" memberValueDatatype="5" unbalanced="0"/>
    <cacheHierarchy uniqueName="[1000000 Sales Records].[Profit]" caption="Profit" attribute="1" defaultMemberUniqueName="[1000000 Sales Records].[Profit].[All]" allUniqueName="[1000000 Sales Records].[Profit].[All]" dimensionUniqueName="[1000000 Sales Records]" displayFolder="" count="0" memberValueDatatype="5" unbalanced="0"/>
    <cacheHierarchy uniqueName="[1000000 Sales Records].[Delivery days]" caption="Delivery days" attribute="1" defaultMemberUniqueName="[1000000 Sales Records].[Delivery days].[All]" allUniqueName="[1000000 Sales Records].[Delivery days].[All]" dimensionUniqueName="[1000000 Sales Records]" displayFolder="" count="0" memberValueDatatype="20" unbalanced="0"/>
    <cacheHierarchy uniqueName="[1000000 Sales Records].[Delivery day group]" caption="Delivery day group" attribute="1" defaultMemberUniqueName="[1000000 Sales Records].[Delivery day group].[All]" allUniqueName="[1000000 Sales Records].[Delivery day group].[All]" dimensionUniqueName="[1000000 Sales Records]" displayFolder="" count="0" memberValueDatatype="130" unbalanced="0"/>
    <cacheHierarchy uniqueName="[1000000 Sales Records].[Order Date (Year)]" caption="Order Date (Year)" attribute="1" defaultMemberUniqueName="[1000000 Sales Records].[Order Date (Year)].[All]" allUniqueName="[1000000 Sales Records].[Order Date (Year)].[All]" dimensionUniqueName="[1000000 Sales Records]" displayFolder="" count="2" memberValueDatatype="130" unbalanced="0"/>
    <cacheHierarchy uniqueName="[1000000 Sales Records].[Order Date (Quarter)]" caption="Order Date (Quarter)" attribute="1" defaultMemberUniqueName="[1000000 Sales Records].[Order Date (Quarter)].[All]" allUniqueName="[1000000 Sales Records].[Order Date (Quarter)].[All]" dimensionUniqueName="[1000000 Sales Records]" displayFolder="" count="2" memberValueDatatype="130" unbalanced="0"/>
    <cacheHierarchy uniqueName="[1000000 Sales Records].[Order Date (Month)]" caption="Order Date (Month)" attribute="1" defaultMemberUniqueName="[1000000 Sales Records].[Order Date (Month)].[All]" allUniqueName="[1000000 Sales Records].[Order Date (Month)].[All]" dimensionUniqueName="[1000000 Sales Records]" displayFolder="" count="0" memberValueDatatype="130" unbalanced="0"/>
    <cacheHierarchy uniqueName="[1000000 Sales Records].[Order Date (Month Index)]" caption="Order Date (Month Index)" attribute="1" defaultMemberUniqueName="[1000000 Sales Records].[Order Date (Month Index)].[All]" allUniqueName="[1000000 Sales Records].[Order Date (Month Index)].[All]" dimensionUniqueName="[1000000 Sales Records]" displayFolder="" count="0" memberValueDatatype="20" unbalanced="0" hidden="1"/>
    <cacheHierarchy uniqueName="[Measures].[__XL_Count 1000000 Sales Records]" caption="__XL_Count 1000000 Sales Records" measure="1" displayFolder="" measureGroup="1000000 Sales Records" count="0" hidden="1"/>
    <cacheHierarchy uniqueName="[Measures].[__No measures defined]" caption="__No measures defined" measure="1" displayFolder="" count="0" hidden="1"/>
    <cacheHierarchy uniqueName="[Measures].[Sum of Units Sold]" caption="Sum of Units Sold" measure="1" displayFolder="" measureGroup="1000000 Sales Records" count="0" oneField="1" hidden="1">
      <fieldsUsage count="1">
        <fieldUsage x="0"/>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1000000 Sales Record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Profit]" caption="Sum of Profit" measure="1" displayFolder="" measureGroup="1000000 Sales Records" count="0" oneField="1" hidden="1">
      <fieldsUsage count="1">
        <fieldUsage x="3"/>
      </fieldsUsage>
      <extLst>
        <ext xmlns:x15="http://schemas.microsoft.com/office/spreadsheetml/2010/11/main" uri="{B97F6D7D-B522-45F9-BDA1-12C45D357490}">
          <x15:cacheHierarchy aggregatedColumn="12"/>
        </ext>
      </extLst>
    </cacheHierarchy>
    <cacheHierarchy uniqueName="[Measures].[Sum of Revenue]" caption="Sum of Revenue" measure="1" displayFolder="" measureGroup="1000000 Sales Records"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Country]" caption="Count of Country" measure="1" displayFolder="" measureGroup="1000000 Sales Records" count="0" oneField="1" hidden="1">
      <fieldsUsage count="1">
        <fieldUsage x="4"/>
      </fieldsUsage>
      <extLst>
        <ext xmlns:x15="http://schemas.microsoft.com/office/spreadsheetml/2010/11/main" uri="{B97F6D7D-B522-45F9-BDA1-12C45D357490}">
          <x15:cacheHierarchy aggregatedColumn="1"/>
        </ext>
      </extLst>
    </cacheHierarchy>
    <cacheHierarchy uniqueName="[Measures].[Count of Ship Date]" caption="Count of Ship Date" measure="1" displayFolder="" measureGroup="1000000 Sales Records" count="0" hidden="1">
      <extLst>
        <ext xmlns:x15="http://schemas.microsoft.com/office/spreadsheetml/2010/11/main" uri="{B97F6D7D-B522-45F9-BDA1-12C45D357490}">
          <x15:cacheHierarchy aggregatedColumn="6"/>
        </ext>
      </extLst>
    </cacheHierarchy>
  </cacheHierarchies>
  <kpis count="0"/>
  <dimensions count="2">
    <dimension name="1000000 Sales Records" uniqueName="[1000000 Sales Records]" caption="1000000 Sales Records"/>
    <dimension measure="1" name="Measures" uniqueName="[Measures]" caption="Measures"/>
  </dimensions>
  <measureGroups count="1">
    <measureGroup name="1000000 Sales Records" caption="1000000 Sales Record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vedita SK" refreshedDate="44827.830108333335" createdVersion="5" refreshedVersion="8" minRefreshableVersion="3" recordCount="0" supportSubquery="1" supportAdvancedDrill="1" xr:uid="{802D080E-D139-44FC-819F-DBC136D88F54}">
  <cacheSource type="external" connectionId="2"/>
  <cacheFields count="3">
    <cacheField name="[Measures].[Sum of Units Sold]" caption="Sum of Units Sold" numFmtId="0" hierarchy="21" level="32767"/>
    <cacheField name="[1000000 Sales Records].[Delivery day group].[Delivery day group]" caption="Delivery day group" numFmtId="0" hierarchy="14" level="1">
      <sharedItems count="3">
        <s v="Within 2 months"/>
        <s v="Within a month"/>
        <s v="Within a week"/>
      </sharedItems>
    </cacheField>
    <cacheField name="[1000000 Sales Records].[Country].[Country]" caption="Country" numFmtId="0" hierarchy="1" level="1">
      <sharedItems containsSemiMixedTypes="0" containsNonDate="0" containsString="0"/>
    </cacheField>
  </cacheFields>
  <cacheHierarchies count="27">
    <cacheHierarchy uniqueName="[1000000 Sales Records].[Region]" caption="Region" attribute="1" defaultMemberUniqueName="[1000000 Sales Records].[Region].[All]" allUniqueName="[1000000 Sales Records].[Region].[All]" dimensionUniqueName="[1000000 Sales Records]" displayFolder="" count="0" memberValueDatatype="130" unbalanced="0"/>
    <cacheHierarchy uniqueName="[1000000 Sales Records].[Country]" caption="Country" attribute="1" defaultMemberUniqueName="[1000000 Sales Records].[Country].[All]" allUniqueName="[1000000 Sales Records].[Country].[All]" dimensionUniqueName="[1000000 Sales Records]" displayFolder="" count="2" memberValueDatatype="130" unbalanced="0">
      <fieldsUsage count="2">
        <fieldUsage x="-1"/>
        <fieldUsage x="2"/>
      </fieldsUsage>
    </cacheHierarchy>
    <cacheHierarchy uniqueName="[1000000 Sales Records].[Item Type]" caption="Item Type" attribute="1" defaultMemberUniqueName="[1000000 Sales Records].[Item Type].[All]" allUniqueName="[1000000 Sales Records].[Item Type].[All]" dimensionUniqueName="[1000000 Sales Records]" displayFolder="" count="0" memberValueDatatype="130" unbalanced="0"/>
    <cacheHierarchy uniqueName="[1000000 Sales Records].[Sales Channel]" caption="Sales Channel" attribute="1" defaultMemberUniqueName="[1000000 Sales Records].[Sales Channel].[All]" allUniqueName="[1000000 Sales Records].[Sales Channel].[All]" dimensionUniqueName="[1000000 Sales Records]" displayFolder="" count="0" memberValueDatatype="130" unbalanced="0"/>
    <cacheHierarchy uniqueName="[1000000 Sales Records].[Order Priority]" caption="Order Priority" attribute="1" defaultMemberUniqueName="[1000000 Sales Records].[Order Priority].[All]" allUniqueName="[1000000 Sales Records].[Order Priority].[All]" dimensionUniqueName="[1000000 Sales Records]" displayFolder="" count="0" memberValueDatatype="130" unbalanced="0"/>
    <cacheHierarchy uniqueName="[1000000 Sales Records].[Order Date]" caption="Order Date" attribute="1" time="1" defaultMemberUniqueName="[1000000 Sales Records].[Order Date].[All]" allUniqueName="[1000000 Sales Records].[Order Date].[All]" dimensionUniqueName="[1000000 Sales Records]" displayFolder="" count="0" memberValueDatatype="7" unbalanced="0"/>
    <cacheHierarchy uniqueName="[1000000 Sales Records].[Ship Date]" caption="Ship Date" attribute="1" time="1" defaultMemberUniqueName="[1000000 Sales Records].[Ship Date].[All]" allUniqueName="[1000000 Sales Records].[Ship Date].[All]" dimensionUniqueName="[1000000 Sales Records]" displayFolder="" count="0" memberValueDatatype="7" unbalanced="0"/>
    <cacheHierarchy uniqueName="[1000000 Sales Records].[Units Sold]" caption="Units Sold" attribute="1" defaultMemberUniqueName="[1000000 Sales Records].[Units Sold].[All]" allUniqueName="[1000000 Sales Records].[Units Sold].[All]" dimensionUniqueName="[1000000 Sales Records]" displayFolder="" count="0" memberValueDatatype="20" unbalanced="0"/>
    <cacheHierarchy uniqueName="[1000000 Sales Records].[Unit Price]" caption="Unit Price" attribute="1" defaultMemberUniqueName="[1000000 Sales Records].[Unit Price].[All]" allUniqueName="[1000000 Sales Records].[Unit Price].[All]" dimensionUniqueName="[1000000 Sales Records]" displayFolder="" count="0" memberValueDatatype="5" unbalanced="0"/>
    <cacheHierarchy uniqueName="[1000000 Sales Records].[Unit Cost]" caption="Unit Cost" attribute="1" defaultMemberUniqueName="[1000000 Sales Records].[Unit Cost].[All]" allUniqueName="[1000000 Sales Records].[Unit Cost].[All]" dimensionUniqueName="[1000000 Sales Records]" displayFolder="" count="0" memberValueDatatype="5" unbalanced="0"/>
    <cacheHierarchy uniqueName="[1000000 Sales Records].[Revenue]" caption="Revenue" attribute="1" defaultMemberUniqueName="[1000000 Sales Records].[Revenue].[All]" allUniqueName="[1000000 Sales Records].[Revenue].[All]" dimensionUniqueName="[1000000 Sales Records]" displayFolder="" count="0" memberValueDatatype="5" unbalanced="0"/>
    <cacheHierarchy uniqueName="[1000000 Sales Records].[COGS]" caption="COGS" attribute="1" defaultMemberUniqueName="[1000000 Sales Records].[COGS].[All]" allUniqueName="[1000000 Sales Records].[COGS].[All]" dimensionUniqueName="[1000000 Sales Records]" displayFolder="" count="0" memberValueDatatype="5" unbalanced="0"/>
    <cacheHierarchy uniqueName="[1000000 Sales Records].[Profit]" caption="Profit" attribute="1" defaultMemberUniqueName="[1000000 Sales Records].[Profit].[All]" allUniqueName="[1000000 Sales Records].[Profit].[All]" dimensionUniqueName="[1000000 Sales Records]" displayFolder="" count="0" memberValueDatatype="5" unbalanced="0"/>
    <cacheHierarchy uniqueName="[1000000 Sales Records].[Delivery days]" caption="Delivery days" attribute="1" defaultMemberUniqueName="[1000000 Sales Records].[Delivery days].[All]" allUniqueName="[1000000 Sales Records].[Delivery days].[All]" dimensionUniqueName="[1000000 Sales Records]" displayFolder="" count="0" memberValueDatatype="20" unbalanced="0"/>
    <cacheHierarchy uniqueName="[1000000 Sales Records].[Delivery day group]" caption="Delivery day group" attribute="1" defaultMemberUniqueName="[1000000 Sales Records].[Delivery day group].[All]" allUniqueName="[1000000 Sales Records].[Delivery day group].[All]" dimensionUniqueName="[1000000 Sales Records]" displayFolder="" count="2" memberValueDatatype="130" unbalanced="0">
      <fieldsUsage count="2">
        <fieldUsage x="-1"/>
        <fieldUsage x="1"/>
      </fieldsUsage>
    </cacheHierarchy>
    <cacheHierarchy uniqueName="[1000000 Sales Records].[Order Date (Year)]" caption="Order Date (Year)" attribute="1" defaultMemberUniqueName="[1000000 Sales Records].[Order Date (Year)].[All]" allUniqueName="[1000000 Sales Records].[Order Date (Year)].[All]" dimensionUniqueName="[1000000 Sales Records]" displayFolder="" count="2" memberValueDatatype="130" unbalanced="0"/>
    <cacheHierarchy uniqueName="[1000000 Sales Records].[Order Date (Quarter)]" caption="Order Date (Quarter)" attribute="1" defaultMemberUniqueName="[1000000 Sales Records].[Order Date (Quarter)].[All]" allUniqueName="[1000000 Sales Records].[Order Date (Quarter)].[All]" dimensionUniqueName="[1000000 Sales Records]" displayFolder="" count="2" memberValueDatatype="130" unbalanced="0"/>
    <cacheHierarchy uniqueName="[1000000 Sales Records].[Order Date (Month)]" caption="Order Date (Month)" attribute="1" defaultMemberUniqueName="[1000000 Sales Records].[Order Date (Month)].[All]" allUniqueName="[1000000 Sales Records].[Order Date (Month)].[All]" dimensionUniqueName="[1000000 Sales Records]" displayFolder="" count="0" memberValueDatatype="130" unbalanced="0"/>
    <cacheHierarchy uniqueName="[1000000 Sales Records].[Order Date (Month Index)]" caption="Order Date (Month Index)" attribute="1" defaultMemberUniqueName="[1000000 Sales Records].[Order Date (Month Index)].[All]" allUniqueName="[1000000 Sales Records].[Order Date (Month Index)].[All]" dimensionUniqueName="[1000000 Sales Records]" displayFolder="" count="0" memberValueDatatype="20" unbalanced="0" hidden="1"/>
    <cacheHierarchy uniqueName="[Measures].[__XL_Count 1000000 Sales Records]" caption="__XL_Count 1000000 Sales Records" measure="1" displayFolder="" measureGroup="1000000 Sales Records" count="0" hidden="1"/>
    <cacheHierarchy uniqueName="[Measures].[__No measures defined]" caption="__No measures defined" measure="1" displayFolder="" count="0" hidden="1"/>
    <cacheHierarchy uniqueName="[Measures].[Sum of Units Sold]" caption="Sum of Units Sold" measure="1" displayFolder="" measureGroup="1000000 Sales Records" count="0" oneField="1" hidden="1">
      <fieldsUsage count="1">
        <fieldUsage x="0"/>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1000000 Sales Record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1000000 Sales Records" count="0" hidden="1">
      <extLst>
        <ext xmlns:x15="http://schemas.microsoft.com/office/spreadsheetml/2010/11/main" uri="{B97F6D7D-B522-45F9-BDA1-12C45D357490}">
          <x15:cacheHierarchy aggregatedColumn="12"/>
        </ext>
      </extLst>
    </cacheHierarchy>
    <cacheHierarchy uniqueName="[Measures].[Sum of Revenue]" caption="Sum of Revenue" measure="1" displayFolder="" measureGroup="1000000 Sales Records" count="0" hidden="1">
      <extLst>
        <ext xmlns:x15="http://schemas.microsoft.com/office/spreadsheetml/2010/11/main" uri="{B97F6D7D-B522-45F9-BDA1-12C45D357490}">
          <x15:cacheHierarchy aggregatedColumn="10"/>
        </ext>
      </extLst>
    </cacheHierarchy>
    <cacheHierarchy uniqueName="[Measures].[Count of Country]" caption="Count of Country" measure="1" displayFolder="" measureGroup="1000000 Sales Records" count="0" hidden="1">
      <extLst>
        <ext xmlns:x15="http://schemas.microsoft.com/office/spreadsheetml/2010/11/main" uri="{B97F6D7D-B522-45F9-BDA1-12C45D357490}">
          <x15:cacheHierarchy aggregatedColumn="1"/>
        </ext>
      </extLst>
    </cacheHierarchy>
    <cacheHierarchy uniqueName="[Measures].[Count of Ship Date]" caption="Count of Ship Date" measure="1" displayFolder="" measureGroup="1000000 Sales Records" count="0" hidden="1">
      <extLst>
        <ext xmlns:x15="http://schemas.microsoft.com/office/spreadsheetml/2010/11/main" uri="{B97F6D7D-B522-45F9-BDA1-12C45D357490}">
          <x15:cacheHierarchy aggregatedColumn="6"/>
        </ext>
      </extLst>
    </cacheHierarchy>
  </cacheHierarchies>
  <kpis count="0"/>
  <dimensions count="2">
    <dimension name="1000000 Sales Records" uniqueName="[1000000 Sales Records]" caption="1000000 Sales Records"/>
    <dimension measure="1" name="Measures" uniqueName="[Measures]" caption="Measures"/>
  </dimensions>
  <measureGroups count="1">
    <measureGroup name="1000000 Sales Records" caption="1000000 Sales Record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vedita SK" refreshedDate="44827.830109259259" createdVersion="5" refreshedVersion="8" minRefreshableVersion="3" recordCount="0" supportSubquery="1" supportAdvancedDrill="1" xr:uid="{F9754ADE-15E4-46C9-BB6E-7E324DF10B5E}">
  <cacheSource type="external" connectionId="2"/>
  <cacheFields count="1">
    <cacheField name="[1000000 Sales Records].[Country].[Country]" caption="Country" numFmtId="0" hierarchy="1" level="1">
      <sharedItems count="185">
        <s v="Afghanistan"/>
        <s v="Albania"/>
        <s v="Algeria"/>
        <s v="Andorra"/>
        <s v="Angola"/>
        <s v="Antigua and Barbuda"/>
        <s v="Armenia"/>
        <s v="Australia"/>
        <s v="Austria"/>
        <s v="Azerbaijan"/>
        <s v="Bahrain"/>
        <s v="Bangladesh"/>
        <s v="Barbados"/>
        <s v="Belarus"/>
        <s v="Belgium"/>
        <s v="Belize"/>
        <s v="Benin"/>
        <s v="Bhutan"/>
        <s v="Bosnia and Herzegovina"/>
        <s v="Botswana"/>
        <s v="Brunei"/>
        <s v="Bulgaria"/>
        <s v="Burkina Faso"/>
        <s v="Burundi"/>
        <s v="Cambodia"/>
        <s v="Cameroon"/>
        <s v="Canada"/>
        <s v="Cape Verde"/>
        <s v="Central African Republic"/>
        <s v="Chad"/>
        <s v="China"/>
        <s v="Comoros"/>
        <s v="Costa Rica"/>
        <s v="Cote d'Ivoire"/>
        <s v="Croatia"/>
        <s v="Cuba"/>
        <s v="Cyprus"/>
        <s v="Czech Republic"/>
        <s v="Democratic Republic of the Congo"/>
        <s v="Denmark"/>
        <s v="Djibouti"/>
        <s v="Dominica"/>
        <s v="Dominican Republic"/>
        <s v="East Timor"/>
        <s v="Egypt"/>
        <s v="El Salvador"/>
        <s v="Equatorial Guinea"/>
        <s v="Eritrea"/>
        <s v="Estonia"/>
        <s v="Ethiopia"/>
        <s v="Federated States of Micronesia"/>
        <s v="Fiji"/>
        <s v="Finland"/>
        <s v="France"/>
        <s v="Gabon"/>
        <s v="Georgia"/>
        <s v="Germany"/>
        <s v="Ghana"/>
        <s v="Greece"/>
        <s v="Greenland"/>
        <s v="Grenada"/>
        <s v="Guatemala"/>
        <s v="Guinea"/>
        <s v="Guinea-Bissau"/>
        <s v="Haiti"/>
        <s v="Honduras"/>
        <s v="Hungary"/>
        <s v="Iceland"/>
        <s v="India"/>
        <s v="Indonesia"/>
        <s v="Iran"/>
        <s v="Iraq"/>
        <s v="Ireland"/>
        <s v="Israel"/>
        <s v="Italy"/>
        <s v="Jamaica"/>
        <s v="Japan"/>
        <s v="Jordan"/>
        <s v="Kazakhstan"/>
        <s v="Kenya"/>
        <s v="Kiribati"/>
        <s v="Kosovo"/>
        <s v="Kuwait"/>
        <s v="Kyrgyzstan"/>
        <s v="Laos"/>
        <s v="Latvia"/>
        <s v="Lebanon"/>
        <s v="Lesotho"/>
        <s v="Liberia"/>
        <s v="Libya"/>
        <s v="Liechtenstein"/>
        <s v="Lithuania"/>
        <s v="Luxembourg"/>
        <s v="Macedonia"/>
        <s v="Madagascar"/>
        <s v="Malawi"/>
        <s v="Malaysia"/>
        <s v="Maldives"/>
        <s v="Mali"/>
        <s v="Malta"/>
        <s v="Marshall Islands"/>
        <s v="Mauritania"/>
        <s v="Mauritius"/>
        <s v="Mexico"/>
        <s v="Moldova"/>
        <s v="Monaco"/>
        <s v="Mongolia"/>
        <s v="Montenegro"/>
        <s v="Morocco"/>
        <s v="Mozambique"/>
        <s v="Myanmar"/>
        <s v="Namibia"/>
        <s v="Nauru"/>
        <s v="Nepal"/>
        <s v="Netherlands"/>
        <s v="New Zealand"/>
        <s v="Nicaragua"/>
        <s v="Niger"/>
        <s v="Nigeria"/>
        <s v="North Korea"/>
        <s v="Norway"/>
        <s v="Oman"/>
        <s v="Pakistan"/>
        <s v="Palau"/>
        <s v="Panama"/>
        <s v="Papua New Guinea"/>
        <s v="Philippines"/>
        <s v="Poland"/>
        <s v="Portugal"/>
        <s v="Qatar"/>
        <s v="Republic of the Congo"/>
        <s v="Romania"/>
        <s v="Russia"/>
        <s v="Rwanda"/>
        <s v="Saint Kitts and Nevis"/>
        <s v="Saint Lucia"/>
        <s v="Saint Vincent and the Grenadines"/>
        <s v="Samoa"/>
        <s v="San Marino"/>
        <s v="Sao Tome and Principe"/>
        <s v="Saudi Arabia"/>
        <s v="Senegal"/>
        <s v="Serbia"/>
        <s v="Seychelles"/>
        <s v="Sierra Leone"/>
        <s v="Singapore"/>
        <s v="Slovakia"/>
        <s v="Slovenia"/>
        <s v="Solomon Islands"/>
        <s v="Somalia"/>
        <s v="South Africa"/>
        <s v="South Korea"/>
        <s v="South Sudan"/>
        <s v="Spain"/>
        <s v="Sri Lanka"/>
        <s v="Sudan"/>
        <s v="Swaziland"/>
        <s v="Sweden"/>
        <s v="Switzerland"/>
        <s v="Syria"/>
        <s v="Taiwan"/>
        <s v="Tajikistan"/>
        <s v="Tanzania"/>
        <s v="Thailand"/>
        <s v="The Bahamas"/>
        <s v="The Gambia"/>
        <s v="Togo"/>
        <s v="Tonga"/>
        <s v="Trinidad and Tobago"/>
        <s v="Tunisia"/>
        <s v="Turkey"/>
        <s v="Turkmenistan"/>
        <s v="Tuvalu"/>
        <s v="Uganda"/>
        <s v="Ukraine"/>
        <s v="United Arab Emirates"/>
        <s v="United Kingdom"/>
        <s v="United States of America"/>
        <s v="Uzbekistan"/>
        <s v="Vanuatu"/>
        <s v="Vatican City"/>
        <s v="Vietnam"/>
        <s v="Yemen"/>
        <s v="Zambia"/>
        <s v="Zimbabwe"/>
      </sharedItems>
    </cacheField>
  </cacheFields>
  <cacheHierarchies count="27">
    <cacheHierarchy uniqueName="[1000000 Sales Records].[Region]" caption="Region" attribute="1" defaultMemberUniqueName="[1000000 Sales Records].[Region].[All]" allUniqueName="[1000000 Sales Records].[Region].[All]" dimensionUniqueName="[1000000 Sales Records]" displayFolder="" count="0" memberValueDatatype="130" unbalanced="0"/>
    <cacheHierarchy uniqueName="[1000000 Sales Records].[Country]" caption="Country" attribute="1" defaultMemberUniqueName="[1000000 Sales Records].[Country].[All]" allUniqueName="[1000000 Sales Records].[Country].[All]" dimensionUniqueName="[1000000 Sales Records]" displayFolder="" count="2" memberValueDatatype="130" unbalanced="0">
      <fieldsUsage count="2">
        <fieldUsage x="-1"/>
        <fieldUsage x="0"/>
      </fieldsUsage>
    </cacheHierarchy>
    <cacheHierarchy uniqueName="[1000000 Sales Records].[Item Type]" caption="Item Type" attribute="1" defaultMemberUniqueName="[1000000 Sales Records].[Item Type].[All]" allUniqueName="[1000000 Sales Records].[Item Type].[All]" dimensionUniqueName="[1000000 Sales Records]" displayFolder="" count="0" memberValueDatatype="130" unbalanced="0"/>
    <cacheHierarchy uniqueName="[1000000 Sales Records].[Sales Channel]" caption="Sales Channel" attribute="1" defaultMemberUniqueName="[1000000 Sales Records].[Sales Channel].[All]" allUniqueName="[1000000 Sales Records].[Sales Channel].[All]" dimensionUniqueName="[1000000 Sales Records]" displayFolder="" count="0" memberValueDatatype="130" unbalanced="0"/>
    <cacheHierarchy uniqueName="[1000000 Sales Records].[Order Priority]" caption="Order Priority" attribute="1" defaultMemberUniqueName="[1000000 Sales Records].[Order Priority].[All]" allUniqueName="[1000000 Sales Records].[Order Priority].[All]" dimensionUniqueName="[1000000 Sales Records]" displayFolder="" count="0" memberValueDatatype="130" unbalanced="0"/>
    <cacheHierarchy uniqueName="[1000000 Sales Records].[Order Date]" caption="Order Date" attribute="1" time="1" defaultMemberUniqueName="[1000000 Sales Records].[Order Date].[All]" allUniqueName="[1000000 Sales Records].[Order Date].[All]" dimensionUniqueName="[1000000 Sales Records]" displayFolder="" count="0" memberValueDatatype="7" unbalanced="0"/>
    <cacheHierarchy uniqueName="[1000000 Sales Records].[Ship Date]" caption="Ship Date" attribute="1" time="1" defaultMemberUniqueName="[1000000 Sales Records].[Ship Date].[All]" allUniqueName="[1000000 Sales Records].[Ship Date].[All]" dimensionUniqueName="[1000000 Sales Records]" displayFolder="" count="0" memberValueDatatype="7" unbalanced="0"/>
    <cacheHierarchy uniqueName="[1000000 Sales Records].[Units Sold]" caption="Units Sold" attribute="1" defaultMemberUniqueName="[1000000 Sales Records].[Units Sold].[All]" allUniqueName="[1000000 Sales Records].[Units Sold].[All]" dimensionUniqueName="[1000000 Sales Records]" displayFolder="" count="0" memberValueDatatype="20" unbalanced="0"/>
    <cacheHierarchy uniqueName="[1000000 Sales Records].[Unit Price]" caption="Unit Price" attribute="1" defaultMemberUniqueName="[1000000 Sales Records].[Unit Price].[All]" allUniqueName="[1000000 Sales Records].[Unit Price].[All]" dimensionUniqueName="[1000000 Sales Records]" displayFolder="" count="0" memberValueDatatype="5" unbalanced="0"/>
    <cacheHierarchy uniqueName="[1000000 Sales Records].[Unit Cost]" caption="Unit Cost" attribute="1" defaultMemberUniqueName="[1000000 Sales Records].[Unit Cost].[All]" allUniqueName="[1000000 Sales Records].[Unit Cost].[All]" dimensionUniqueName="[1000000 Sales Records]" displayFolder="" count="0" memberValueDatatype="5" unbalanced="0"/>
    <cacheHierarchy uniqueName="[1000000 Sales Records].[Revenue]" caption="Revenue" attribute="1" defaultMemberUniqueName="[1000000 Sales Records].[Revenue].[All]" allUniqueName="[1000000 Sales Records].[Revenue].[All]" dimensionUniqueName="[1000000 Sales Records]" displayFolder="" count="0" memberValueDatatype="5" unbalanced="0"/>
    <cacheHierarchy uniqueName="[1000000 Sales Records].[COGS]" caption="COGS" attribute="1" defaultMemberUniqueName="[1000000 Sales Records].[COGS].[All]" allUniqueName="[1000000 Sales Records].[COGS].[All]" dimensionUniqueName="[1000000 Sales Records]" displayFolder="" count="0" memberValueDatatype="5" unbalanced="0"/>
    <cacheHierarchy uniqueName="[1000000 Sales Records].[Profit]" caption="Profit" attribute="1" defaultMemberUniqueName="[1000000 Sales Records].[Profit].[All]" allUniqueName="[1000000 Sales Records].[Profit].[All]" dimensionUniqueName="[1000000 Sales Records]" displayFolder="" count="0" memberValueDatatype="5" unbalanced="0"/>
    <cacheHierarchy uniqueName="[1000000 Sales Records].[Delivery days]" caption="Delivery days" attribute="1" defaultMemberUniqueName="[1000000 Sales Records].[Delivery days].[All]" allUniqueName="[1000000 Sales Records].[Delivery days].[All]" dimensionUniqueName="[1000000 Sales Records]" displayFolder="" count="0" memberValueDatatype="20" unbalanced="0"/>
    <cacheHierarchy uniqueName="[1000000 Sales Records].[Delivery day group]" caption="Delivery day group" attribute="1" defaultMemberUniqueName="[1000000 Sales Records].[Delivery day group].[All]" allUniqueName="[1000000 Sales Records].[Delivery day group].[All]" dimensionUniqueName="[1000000 Sales Records]" displayFolder="" count="0" memberValueDatatype="130" unbalanced="0"/>
    <cacheHierarchy uniqueName="[1000000 Sales Records].[Order Date (Year)]" caption="Order Date (Year)" attribute="1" defaultMemberUniqueName="[1000000 Sales Records].[Order Date (Year)].[All]" allUniqueName="[1000000 Sales Records].[Order Date (Year)].[All]" dimensionUniqueName="[1000000 Sales Records]" displayFolder="" count="2" memberValueDatatype="130" unbalanced="0"/>
    <cacheHierarchy uniqueName="[1000000 Sales Records].[Order Date (Quarter)]" caption="Order Date (Quarter)" attribute="1" defaultMemberUniqueName="[1000000 Sales Records].[Order Date (Quarter)].[All]" allUniqueName="[1000000 Sales Records].[Order Date (Quarter)].[All]" dimensionUniqueName="[1000000 Sales Records]" displayFolder="" count="2" memberValueDatatype="130" unbalanced="0"/>
    <cacheHierarchy uniqueName="[1000000 Sales Records].[Order Date (Month)]" caption="Order Date (Month)" attribute="1" defaultMemberUniqueName="[1000000 Sales Records].[Order Date (Month)].[All]" allUniqueName="[1000000 Sales Records].[Order Date (Month)].[All]" dimensionUniqueName="[1000000 Sales Records]" displayFolder="" count="0" memberValueDatatype="130" unbalanced="0"/>
    <cacheHierarchy uniqueName="[1000000 Sales Records].[Order Date (Month Index)]" caption="Order Date (Month Index)" attribute="1" defaultMemberUniqueName="[1000000 Sales Records].[Order Date (Month Index)].[All]" allUniqueName="[1000000 Sales Records].[Order Date (Month Index)].[All]" dimensionUniqueName="[1000000 Sales Records]" displayFolder="" count="0" memberValueDatatype="20" unbalanced="0" hidden="1"/>
    <cacheHierarchy uniqueName="[Measures].[__XL_Count 1000000 Sales Records]" caption="__XL_Count 1000000 Sales Records" measure="1" displayFolder="" measureGroup="1000000 Sales Records" count="0" hidden="1"/>
    <cacheHierarchy uniqueName="[Measures].[__No measures defined]" caption="__No measures defined" measure="1" displayFolder="" count="0" hidden="1"/>
    <cacheHierarchy uniqueName="[Measures].[Sum of Units Sold]" caption="Sum of Units Sold" measure="1" displayFolder="" measureGroup="1000000 Sales Records" count="0" hidden="1">
      <extLst>
        <ext xmlns:x15="http://schemas.microsoft.com/office/spreadsheetml/2010/11/main" uri="{B97F6D7D-B522-45F9-BDA1-12C45D357490}">
          <x15:cacheHierarchy aggregatedColumn="7"/>
        </ext>
      </extLst>
    </cacheHierarchy>
    <cacheHierarchy uniqueName="[Measures].[Sum of COGS]" caption="Sum of COGS" measure="1" displayFolder="" measureGroup="1000000 Sales Record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1000000 Sales Records" count="0" hidden="1">
      <extLst>
        <ext xmlns:x15="http://schemas.microsoft.com/office/spreadsheetml/2010/11/main" uri="{B97F6D7D-B522-45F9-BDA1-12C45D357490}">
          <x15:cacheHierarchy aggregatedColumn="12"/>
        </ext>
      </extLst>
    </cacheHierarchy>
    <cacheHierarchy uniqueName="[Measures].[Sum of Revenue]" caption="Sum of Revenue" measure="1" displayFolder="" measureGroup="1000000 Sales Records" count="0" hidden="1">
      <extLst>
        <ext xmlns:x15="http://schemas.microsoft.com/office/spreadsheetml/2010/11/main" uri="{B97F6D7D-B522-45F9-BDA1-12C45D357490}">
          <x15:cacheHierarchy aggregatedColumn="10"/>
        </ext>
      </extLst>
    </cacheHierarchy>
    <cacheHierarchy uniqueName="[Measures].[Count of Country]" caption="Count of Country" measure="1" displayFolder="" measureGroup="1000000 Sales Records" count="0" hidden="1">
      <extLst>
        <ext xmlns:x15="http://schemas.microsoft.com/office/spreadsheetml/2010/11/main" uri="{B97F6D7D-B522-45F9-BDA1-12C45D357490}">
          <x15:cacheHierarchy aggregatedColumn="1"/>
        </ext>
      </extLst>
    </cacheHierarchy>
    <cacheHierarchy uniqueName="[Measures].[Count of Ship Date]" caption="Count of Ship Date" measure="1" displayFolder="" measureGroup="1000000 Sales Records" count="0" hidden="1">
      <extLst>
        <ext xmlns:x15="http://schemas.microsoft.com/office/spreadsheetml/2010/11/main" uri="{B97F6D7D-B522-45F9-BDA1-12C45D357490}">
          <x15:cacheHierarchy aggregatedColumn="6"/>
        </ext>
      </extLst>
    </cacheHierarchy>
  </cacheHierarchies>
  <kpis count="0"/>
  <dimensions count="2">
    <dimension name="1000000 Sales Records" uniqueName="[1000000 Sales Records]" caption="1000000 Sales Records"/>
    <dimension measure="1" name="Measures" uniqueName="[Measures]" caption="Measures"/>
  </dimensions>
  <measureGroups count="1">
    <measureGroup name="1000000 Sales Records" caption="1000000 Sales Record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vedita SK" refreshedDate="44827.83010983796" createdVersion="5" refreshedVersion="8" minRefreshableVersion="3" recordCount="0" supportSubquery="1" supportAdvancedDrill="1" xr:uid="{88782DE5-9559-45AF-8DF1-5B11A87B9174}">
  <cacheSource type="external" connectionId="2"/>
  <cacheFields count="8">
    <cacheField name="[Measures].[Count of Ship Date]" caption="Count of Ship Date" numFmtId="0" hierarchy="26" level="32767"/>
    <cacheField name="[Measures].[Sum of Units Sold]" caption="Sum of Units Sold" numFmtId="0" hierarchy="21" level="32767"/>
    <cacheField name="[Measures].[Sum of Revenue]" caption="Sum of Revenue" numFmtId="0" hierarchy="24" level="32767"/>
    <cacheField name="[Measures].[Sum of COGS]" caption="Sum of COGS" numFmtId="0" hierarchy="22" level="32767"/>
    <cacheField name="[Measures].[Sum of Profit]" caption="Sum of Profit" numFmtId="0" hierarchy="23" level="32767"/>
    <cacheField name="[1000000 Sales Records].[Region].[Region]" caption="Region" numFmtId="0" level="1">
      <sharedItems count="7">
        <s v="Asia"/>
        <s v="Australia and Oceania"/>
        <s v="Central America and the Caribbean"/>
        <s v="Europe"/>
        <s v="Middle East and North Africa"/>
        <s v="North America"/>
        <s v="Sub-Saharan Africa"/>
      </sharedItems>
    </cacheField>
    <cacheField name="[1000000 Sales Records].[Sales Channel].[Sales Channel]" caption="Sales Channel" numFmtId="0" hierarchy="3" level="1">
      <sharedItems count="2">
        <s v="Offline"/>
        <s v="Online"/>
      </sharedItems>
    </cacheField>
    <cacheField name="[1000000 Sales Records].[Country].[Country]" caption="Country" numFmtId="0" hierarchy="1" level="1">
      <sharedItems containsSemiMixedTypes="0" containsNonDate="0" containsString="0"/>
    </cacheField>
  </cacheFields>
  <cacheHierarchies count="27">
    <cacheHierarchy uniqueName="[1000000 Sales Records].[Region]" caption="Region" attribute="1" defaultMemberUniqueName="[1000000 Sales Records].[Region].[All]" allUniqueName="[1000000 Sales Records].[Region].[All]" dimensionUniqueName="[1000000 Sales Records]" displayFolder="" count="2" memberValueDatatype="130" unbalanced="0">
      <fieldsUsage count="2">
        <fieldUsage x="-1"/>
        <fieldUsage x="5"/>
      </fieldsUsage>
    </cacheHierarchy>
    <cacheHierarchy uniqueName="[1000000 Sales Records].[Country]" caption="Country" attribute="1" defaultMemberUniqueName="[1000000 Sales Records].[Country].[All]" allUniqueName="[1000000 Sales Records].[Country].[All]" dimensionUniqueName="[1000000 Sales Records]" displayFolder="" count="2" memberValueDatatype="130" unbalanced="0">
      <fieldsUsage count="2">
        <fieldUsage x="-1"/>
        <fieldUsage x="7"/>
      </fieldsUsage>
    </cacheHierarchy>
    <cacheHierarchy uniqueName="[1000000 Sales Records].[Item Type]" caption="Item Type" attribute="1" defaultMemberUniqueName="[1000000 Sales Records].[Item Type].[All]" allUniqueName="[1000000 Sales Records].[Item Type].[All]" dimensionUniqueName="[1000000 Sales Records]" displayFolder="" count="0" memberValueDatatype="130" unbalanced="0"/>
    <cacheHierarchy uniqueName="[1000000 Sales Records].[Sales Channel]" caption="Sales Channel" attribute="1" defaultMemberUniqueName="[1000000 Sales Records].[Sales Channel].[All]" allUniqueName="[1000000 Sales Records].[Sales Channel].[All]" dimensionUniqueName="[1000000 Sales Records]" displayFolder="" count="2" memberValueDatatype="130" unbalanced="0">
      <fieldsUsage count="2">
        <fieldUsage x="-1"/>
        <fieldUsage x="6"/>
      </fieldsUsage>
    </cacheHierarchy>
    <cacheHierarchy uniqueName="[1000000 Sales Records].[Order Priority]" caption="Order Priority" attribute="1" defaultMemberUniqueName="[1000000 Sales Records].[Order Priority].[All]" allUniqueName="[1000000 Sales Records].[Order Priority].[All]" dimensionUniqueName="[1000000 Sales Records]" displayFolder="" count="0" memberValueDatatype="130" unbalanced="0"/>
    <cacheHierarchy uniqueName="[1000000 Sales Records].[Order Date]" caption="Order Date" attribute="1" time="1" defaultMemberUniqueName="[1000000 Sales Records].[Order Date].[All]" allUniqueName="[1000000 Sales Records].[Order Date].[All]" dimensionUniqueName="[1000000 Sales Records]" displayFolder="" count="0" memberValueDatatype="7" unbalanced="0"/>
    <cacheHierarchy uniqueName="[1000000 Sales Records].[Ship Date]" caption="Ship Date" attribute="1" time="1" defaultMemberUniqueName="[1000000 Sales Records].[Ship Date].[All]" allUniqueName="[1000000 Sales Records].[Ship Date].[All]" dimensionUniqueName="[1000000 Sales Records]" displayFolder="" count="0" memberValueDatatype="7" unbalanced="0"/>
    <cacheHierarchy uniqueName="[1000000 Sales Records].[Units Sold]" caption="Units Sold" attribute="1" defaultMemberUniqueName="[1000000 Sales Records].[Units Sold].[All]" allUniqueName="[1000000 Sales Records].[Units Sold].[All]" dimensionUniqueName="[1000000 Sales Records]" displayFolder="" count="0" memberValueDatatype="20" unbalanced="0"/>
    <cacheHierarchy uniqueName="[1000000 Sales Records].[Unit Price]" caption="Unit Price" attribute="1" defaultMemberUniqueName="[1000000 Sales Records].[Unit Price].[All]" allUniqueName="[1000000 Sales Records].[Unit Price].[All]" dimensionUniqueName="[1000000 Sales Records]" displayFolder="" count="0" memberValueDatatype="5" unbalanced="0"/>
    <cacheHierarchy uniqueName="[1000000 Sales Records].[Unit Cost]" caption="Unit Cost" attribute="1" defaultMemberUniqueName="[1000000 Sales Records].[Unit Cost].[All]" allUniqueName="[1000000 Sales Records].[Unit Cost].[All]" dimensionUniqueName="[1000000 Sales Records]" displayFolder="" count="0" memberValueDatatype="5" unbalanced="0"/>
    <cacheHierarchy uniqueName="[1000000 Sales Records].[Revenue]" caption="Revenue" attribute="1" defaultMemberUniqueName="[1000000 Sales Records].[Revenue].[All]" allUniqueName="[1000000 Sales Records].[Revenue].[All]" dimensionUniqueName="[1000000 Sales Records]" displayFolder="" count="0" memberValueDatatype="5" unbalanced="0"/>
    <cacheHierarchy uniqueName="[1000000 Sales Records].[COGS]" caption="COGS" attribute="1" defaultMemberUniqueName="[1000000 Sales Records].[COGS].[All]" allUniqueName="[1000000 Sales Records].[COGS].[All]" dimensionUniqueName="[1000000 Sales Records]" displayFolder="" count="0" memberValueDatatype="5" unbalanced="0"/>
    <cacheHierarchy uniqueName="[1000000 Sales Records].[Profit]" caption="Profit" attribute="1" defaultMemberUniqueName="[1000000 Sales Records].[Profit].[All]" allUniqueName="[1000000 Sales Records].[Profit].[All]" dimensionUniqueName="[1000000 Sales Records]" displayFolder="" count="0" memberValueDatatype="5" unbalanced="0"/>
    <cacheHierarchy uniqueName="[1000000 Sales Records].[Delivery days]" caption="Delivery days" attribute="1" defaultMemberUniqueName="[1000000 Sales Records].[Delivery days].[All]" allUniqueName="[1000000 Sales Records].[Delivery days].[All]" dimensionUniqueName="[1000000 Sales Records]" displayFolder="" count="0" memberValueDatatype="20" unbalanced="0"/>
    <cacheHierarchy uniqueName="[1000000 Sales Records].[Delivery day group]" caption="Delivery day group" attribute="1" defaultMemberUniqueName="[1000000 Sales Records].[Delivery day group].[All]" allUniqueName="[1000000 Sales Records].[Delivery day group].[All]" dimensionUniqueName="[1000000 Sales Records]" displayFolder="" count="0" memberValueDatatype="130" unbalanced="0"/>
    <cacheHierarchy uniqueName="[1000000 Sales Records].[Order Date (Year)]" caption="Order Date (Year)" attribute="1" defaultMemberUniqueName="[1000000 Sales Records].[Order Date (Year)].[All]" allUniqueName="[1000000 Sales Records].[Order Date (Year)].[All]" dimensionUniqueName="[1000000 Sales Records]" displayFolder="" count="2" memberValueDatatype="130" unbalanced="0"/>
    <cacheHierarchy uniqueName="[1000000 Sales Records].[Order Date (Quarter)]" caption="Order Date (Quarter)" attribute="1" defaultMemberUniqueName="[1000000 Sales Records].[Order Date (Quarter)].[All]" allUniqueName="[1000000 Sales Records].[Order Date (Quarter)].[All]" dimensionUniqueName="[1000000 Sales Records]" displayFolder="" count="2" memberValueDatatype="130" unbalanced="0"/>
    <cacheHierarchy uniqueName="[1000000 Sales Records].[Order Date (Month)]" caption="Order Date (Month)" attribute="1" defaultMemberUniqueName="[1000000 Sales Records].[Order Date (Month)].[All]" allUniqueName="[1000000 Sales Records].[Order Date (Month)].[All]" dimensionUniqueName="[1000000 Sales Records]" displayFolder="" count="0" memberValueDatatype="130" unbalanced="0"/>
    <cacheHierarchy uniqueName="[1000000 Sales Records].[Order Date (Month Index)]" caption="Order Date (Month Index)" attribute="1" defaultMemberUniqueName="[1000000 Sales Records].[Order Date (Month Index)].[All]" allUniqueName="[1000000 Sales Records].[Order Date (Month Index)].[All]" dimensionUniqueName="[1000000 Sales Records]" displayFolder="" count="0" memberValueDatatype="20" unbalanced="0" hidden="1"/>
    <cacheHierarchy uniqueName="[Measures].[__XL_Count 1000000 Sales Records]" caption="__XL_Count 1000000 Sales Records" measure="1" displayFolder="" measureGroup="1000000 Sales Records" count="0" hidden="1"/>
    <cacheHierarchy uniqueName="[Measures].[__No measures defined]" caption="__No measures defined" measure="1" displayFolder="" count="0" hidden="1"/>
    <cacheHierarchy uniqueName="[Measures].[Sum of Units Sold]" caption="Sum of Units Sold" measure="1" displayFolder="" measureGroup="1000000 Sales Records"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1000000 Sales Records" count="0" oneField="1" hidden="1">
      <fieldsUsage count="1">
        <fieldUsage x="3"/>
      </fieldsUsage>
      <extLst>
        <ext xmlns:x15="http://schemas.microsoft.com/office/spreadsheetml/2010/11/main" uri="{B97F6D7D-B522-45F9-BDA1-12C45D357490}">
          <x15:cacheHierarchy aggregatedColumn="11"/>
        </ext>
      </extLst>
    </cacheHierarchy>
    <cacheHierarchy uniqueName="[Measures].[Sum of Profit]" caption="Sum of Profit" measure="1" displayFolder="" measureGroup="1000000 Sales Records" count="0" oneField="1" hidden="1">
      <fieldsUsage count="1">
        <fieldUsage x="4"/>
      </fieldsUsage>
      <extLst>
        <ext xmlns:x15="http://schemas.microsoft.com/office/spreadsheetml/2010/11/main" uri="{B97F6D7D-B522-45F9-BDA1-12C45D357490}">
          <x15:cacheHierarchy aggregatedColumn="12"/>
        </ext>
      </extLst>
    </cacheHierarchy>
    <cacheHierarchy uniqueName="[Measures].[Sum of Revenue]" caption="Sum of Revenue" measure="1" displayFolder="" measureGroup="1000000 Sales Records"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Country]" caption="Count of Country" measure="1" displayFolder="" measureGroup="1000000 Sales Records" count="0" hidden="1">
      <extLst>
        <ext xmlns:x15="http://schemas.microsoft.com/office/spreadsheetml/2010/11/main" uri="{B97F6D7D-B522-45F9-BDA1-12C45D357490}">
          <x15:cacheHierarchy aggregatedColumn="1"/>
        </ext>
      </extLst>
    </cacheHierarchy>
    <cacheHierarchy uniqueName="[Measures].[Count of Ship Date]" caption="Count of Ship Date" measure="1" displayFolder="" measureGroup="1000000 Sales Records" count="0" oneField="1" hidden="1">
      <fieldsUsage count="1">
        <fieldUsage x="0"/>
      </fieldsUsage>
      <extLst>
        <ext xmlns:x15="http://schemas.microsoft.com/office/spreadsheetml/2010/11/main" uri="{B97F6D7D-B522-45F9-BDA1-12C45D357490}">
          <x15:cacheHierarchy aggregatedColumn="6"/>
        </ext>
      </extLst>
    </cacheHierarchy>
  </cacheHierarchies>
  <kpis count="0"/>
  <dimensions count="2">
    <dimension name="1000000 Sales Records" uniqueName="[1000000 Sales Records]" caption="1000000 Sales Records"/>
    <dimension measure="1" name="Measures" uniqueName="[Measures]" caption="Measures"/>
  </dimensions>
  <measureGroups count="1">
    <measureGroup name="1000000 Sales Records" caption="1000000 Sales Record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vedita SK" refreshedDate="44827.830110532406" createdVersion="5" refreshedVersion="8" minRefreshableVersion="3" recordCount="0" supportSubquery="1" supportAdvancedDrill="1" xr:uid="{91DBCB00-75D2-494B-B2F4-C8C413E1FE74}">
  <cacheSource type="external" connectionId="2"/>
  <cacheFields count="8">
    <cacheField name="[Measures].[Count of Ship Date]" caption="Count of Ship Date" numFmtId="0" hierarchy="26" level="32767"/>
    <cacheField name="[Measures].[Sum of Units Sold]" caption="Sum of Units Sold" numFmtId="0" hierarchy="21" level="32767"/>
    <cacheField name="[Measures].[Sum of Revenue]" caption="Sum of Revenue" numFmtId="0" hierarchy="24" level="32767"/>
    <cacheField name="[Measures].[Sum of COGS]" caption="Sum of COGS" numFmtId="0" hierarchy="22" level="32767"/>
    <cacheField name="[Measures].[Sum of Profit]" caption="Sum of Profit" numFmtId="0" hierarchy="23" level="32767"/>
    <cacheField name="[1000000 Sales Records].[Region].[Region]" caption="Region" numFmtId="0" level="1">
      <sharedItems count="7">
        <s v="Asia"/>
        <s v="Australia and Oceania"/>
        <s v="Central America and the Caribbean"/>
        <s v="Europe"/>
        <s v="Middle East and North Africa"/>
        <s v="North America"/>
        <s v="Sub-Saharan Africa"/>
      </sharedItems>
    </cacheField>
    <cacheField name="[1000000 Sales Records].[Item Type].[Item Type]" caption="Item Type" numFmtId="0" hierarchy="2" level="1">
      <sharedItems count="12">
        <s v="Baby Food"/>
        <s v="Beverages"/>
        <s v="Cereal"/>
        <s v="Clothes"/>
        <s v="Cosmetics"/>
        <s v="Fruits"/>
        <s v="Household"/>
        <s v="Meat"/>
        <s v="Office Supplies"/>
        <s v="Personal Care"/>
        <s v="Snacks"/>
        <s v="Vegetables"/>
      </sharedItems>
    </cacheField>
    <cacheField name="[1000000 Sales Records].[Country].[Country]" caption="Country" numFmtId="0" hierarchy="1" level="1">
      <sharedItems containsSemiMixedTypes="0" containsNonDate="0" containsString="0"/>
    </cacheField>
  </cacheFields>
  <cacheHierarchies count="27">
    <cacheHierarchy uniqueName="[1000000 Sales Records].[Region]" caption="Region" attribute="1" defaultMemberUniqueName="[1000000 Sales Records].[Region].[All]" allUniqueName="[1000000 Sales Records].[Region].[All]" dimensionUniqueName="[1000000 Sales Records]" displayFolder="" count="2" memberValueDatatype="130" unbalanced="0">
      <fieldsUsage count="2">
        <fieldUsage x="-1"/>
        <fieldUsage x="5"/>
      </fieldsUsage>
    </cacheHierarchy>
    <cacheHierarchy uniqueName="[1000000 Sales Records].[Country]" caption="Country" attribute="1" defaultMemberUniqueName="[1000000 Sales Records].[Country].[All]" allUniqueName="[1000000 Sales Records].[Country].[All]" dimensionUniqueName="[1000000 Sales Records]" displayFolder="" count="2" memberValueDatatype="130" unbalanced="0">
      <fieldsUsage count="2">
        <fieldUsage x="-1"/>
        <fieldUsage x="7"/>
      </fieldsUsage>
    </cacheHierarchy>
    <cacheHierarchy uniqueName="[1000000 Sales Records].[Item Type]" caption="Item Type" attribute="1" defaultMemberUniqueName="[1000000 Sales Records].[Item Type].[All]" allUniqueName="[1000000 Sales Records].[Item Type].[All]" dimensionUniqueName="[1000000 Sales Records]" displayFolder="" count="2" memberValueDatatype="130" unbalanced="0">
      <fieldsUsage count="2">
        <fieldUsage x="-1"/>
        <fieldUsage x="6"/>
      </fieldsUsage>
    </cacheHierarchy>
    <cacheHierarchy uniqueName="[1000000 Sales Records].[Sales Channel]" caption="Sales Channel" attribute="1" defaultMemberUniqueName="[1000000 Sales Records].[Sales Channel].[All]" allUniqueName="[1000000 Sales Records].[Sales Channel].[All]" dimensionUniqueName="[1000000 Sales Records]" displayFolder="" count="0" memberValueDatatype="130" unbalanced="0"/>
    <cacheHierarchy uniqueName="[1000000 Sales Records].[Order Priority]" caption="Order Priority" attribute="1" defaultMemberUniqueName="[1000000 Sales Records].[Order Priority].[All]" allUniqueName="[1000000 Sales Records].[Order Priority].[All]" dimensionUniqueName="[1000000 Sales Records]" displayFolder="" count="0" memberValueDatatype="130" unbalanced="0"/>
    <cacheHierarchy uniqueName="[1000000 Sales Records].[Order Date]" caption="Order Date" attribute="1" time="1" defaultMemberUniqueName="[1000000 Sales Records].[Order Date].[All]" allUniqueName="[1000000 Sales Records].[Order Date].[All]" dimensionUniqueName="[1000000 Sales Records]" displayFolder="" count="0" memberValueDatatype="7" unbalanced="0"/>
    <cacheHierarchy uniqueName="[1000000 Sales Records].[Ship Date]" caption="Ship Date" attribute="1" time="1" defaultMemberUniqueName="[1000000 Sales Records].[Ship Date].[All]" allUniqueName="[1000000 Sales Records].[Ship Date].[All]" dimensionUniqueName="[1000000 Sales Records]" displayFolder="" count="0" memberValueDatatype="7" unbalanced="0"/>
    <cacheHierarchy uniqueName="[1000000 Sales Records].[Units Sold]" caption="Units Sold" attribute="1" defaultMemberUniqueName="[1000000 Sales Records].[Units Sold].[All]" allUniqueName="[1000000 Sales Records].[Units Sold].[All]" dimensionUniqueName="[1000000 Sales Records]" displayFolder="" count="0" memberValueDatatype="20" unbalanced="0"/>
    <cacheHierarchy uniqueName="[1000000 Sales Records].[Unit Price]" caption="Unit Price" attribute="1" defaultMemberUniqueName="[1000000 Sales Records].[Unit Price].[All]" allUniqueName="[1000000 Sales Records].[Unit Price].[All]" dimensionUniqueName="[1000000 Sales Records]" displayFolder="" count="0" memberValueDatatype="5" unbalanced="0"/>
    <cacheHierarchy uniqueName="[1000000 Sales Records].[Unit Cost]" caption="Unit Cost" attribute="1" defaultMemberUniqueName="[1000000 Sales Records].[Unit Cost].[All]" allUniqueName="[1000000 Sales Records].[Unit Cost].[All]" dimensionUniqueName="[1000000 Sales Records]" displayFolder="" count="0" memberValueDatatype="5" unbalanced="0"/>
    <cacheHierarchy uniqueName="[1000000 Sales Records].[Revenue]" caption="Revenue" attribute="1" defaultMemberUniqueName="[1000000 Sales Records].[Revenue].[All]" allUniqueName="[1000000 Sales Records].[Revenue].[All]" dimensionUniqueName="[1000000 Sales Records]" displayFolder="" count="0" memberValueDatatype="5" unbalanced="0"/>
    <cacheHierarchy uniqueName="[1000000 Sales Records].[COGS]" caption="COGS" attribute="1" defaultMemberUniqueName="[1000000 Sales Records].[COGS].[All]" allUniqueName="[1000000 Sales Records].[COGS].[All]" dimensionUniqueName="[1000000 Sales Records]" displayFolder="" count="0" memberValueDatatype="5" unbalanced="0"/>
    <cacheHierarchy uniqueName="[1000000 Sales Records].[Profit]" caption="Profit" attribute="1" defaultMemberUniqueName="[1000000 Sales Records].[Profit].[All]" allUniqueName="[1000000 Sales Records].[Profit].[All]" dimensionUniqueName="[1000000 Sales Records]" displayFolder="" count="0" memberValueDatatype="5" unbalanced="0"/>
    <cacheHierarchy uniqueName="[1000000 Sales Records].[Delivery days]" caption="Delivery days" attribute="1" defaultMemberUniqueName="[1000000 Sales Records].[Delivery days].[All]" allUniqueName="[1000000 Sales Records].[Delivery days].[All]" dimensionUniqueName="[1000000 Sales Records]" displayFolder="" count="0" memberValueDatatype="20" unbalanced="0"/>
    <cacheHierarchy uniqueName="[1000000 Sales Records].[Delivery day group]" caption="Delivery day group" attribute="1" defaultMemberUniqueName="[1000000 Sales Records].[Delivery day group].[All]" allUniqueName="[1000000 Sales Records].[Delivery day group].[All]" dimensionUniqueName="[1000000 Sales Records]" displayFolder="" count="0" memberValueDatatype="130" unbalanced="0"/>
    <cacheHierarchy uniqueName="[1000000 Sales Records].[Order Date (Year)]" caption="Order Date (Year)" attribute="1" defaultMemberUniqueName="[1000000 Sales Records].[Order Date (Year)].[All]" allUniqueName="[1000000 Sales Records].[Order Date (Year)].[All]" dimensionUniqueName="[1000000 Sales Records]" displayFolder="" count="2" memberValueDatatype="130" unbalanced="0"/>
    <cacheHierarchy uniqueName="[1000000 Sales Records].[Order Date (Quarter)]" caption="Order Date (Quarter)" attribute="1" defaultMemberUniqueName="[1000000 Sales Records].[Order Date (Quarter)].[All]" allUniqueName="[1000000 Sales Records].[Order Date (Quarter)].[All]" dimensionUniqueName="[1000000 Sales Records]" displayFolder="" count="2" memberValueDatatype="130" unbalanced="0"/>
    <cacheHierarchy uniqueName="[1000000 Sales Records].[Order Date (Month)]" caption="Order Date (Month)" attribute="1" defaultMemberUniqueName="[1000000 Sales Records].[Order Date (Month)].[All]" allUniqueName="[1000000 Sales Records].[Order Date (Month)].[All]" dimensionUniqueName="[1000000 Sales Records]" displayFolder="" count="0" memberValueDatatype="130" unbalanced="0"/>
    <cacheHierarchy uniqueName="[1000000 Sales Records].[Order Date (Month Index)]" caption="Order Date (Month Index)" attribute="1" defaultMemberUniqueName="[1000000 Sales Records].[Order Date (Month Index)].[All]" allUniqueName="[1000000 Sales Records].[Order Date (Month Index)].[All]" dimensionUniqueName="[1000000 Sales Records]" displayFolder="" count="0" memberValueDatatype="20" unbalanced="0" hidden="1"/>
    <cacheHierarchy uniqueName="[Measures].[__XL_Count 1000000 Sales Records]" caption="__XL_Count 1000000 Sales Records" measure="1" displayFolder="" measureGroup="1000000 Sales Records" count="0" hidden="1"/>
    <cacheHierarchy uniqueName="[Measures].[__No measures defined]" caption="__No measures defined" measure="1" displayFolder="" count="0" hidden="1"/>
    <cacheHierarchy uniqueName="[Measures].[Sum of Units Sold]" caption="Sum of Units Sold" measure="1" displayFolder="" measureGroup="1000000 Sales Records"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1000000 Sales Records" count="0" oneField="1" hidden="1">
      <fieldsUsage count="1">
        <fieldUsage x="3"/>
      </fieldsUsage>
      <extLst>
        <ext xmlns:x15="http://schemas.microsoft.com/office/spreadsheetml/2010/11/main" uri="{B97F6D7D-B522-45F9-BDA1-12C45D357490}">
          <x15:cacheHierarchy aggregatedColumn="11"/>
        </ext>
      </extLst>
    </cacheHierarchy>
    <cacheHierarchy uniqueName="[Measures].[Sum of Profit]" caption="Sum of Profit" measure="1" displayFolder="" measureGroup="1000000 Sales Records" count="0" oneField="1" hidden="1">
      <fieldsUsage count="1">
        <fieldUsage x="4"/>
      </fieldsUsage>
      <extLst>
        <ext xmlns:x15="http://schemas.microsoft.com/office/spreadsheetml/2010/11/main" uri="{B97F6D7D-B522-45F9-BDA1-12C45D357490}">
          <x15:cacheHierarchy aggregatedColumn="12"/>
        </ext>
      </extLst>
    </cacheHierarchy>
    <cacheHierarchy uniqueName="[Measures].[Sum of Revenue]" caption="Sum of Revenue" measure="1" displayFolder="" measureGroup="1000000 Sales Records"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Country]" caption="Count of Country" measure="1" displayFolder="" measureGroup="1000000 Sales Records" count="0" hidden="1">
      <extLst>
        <ext xmlns:x15="http://schemas.microsoft.com/office/spreadsheetml/2010/11/main" uri="{B97F6D7D-B522-45F9-BDA1-12C45D357490}">
          <x15:cacheHierarchy aggregatedColumn="1"/>
        </ext>
      </extLst>
    </cacheHierarchy>
    <cacheHierarchy uniqueName="[Measures].[Count of Ship Date]" caption="Count of Ship Date" measure="1" displayFolder="" measureGroup="1000000 Sales Records" count="0" oneField="1" hidden="1">
      <fieldsUsage count="1">
        <fieldUsage x="0"/>
      </fieldsUsage>
      <extLst>
        <ext xmlns:x15="http://schemas.microsoft.com/office/spreadsheetml/2010/11/main" uri="{B97F6D7D-B522-45F9-BDA1-12C45D357490}">
          <x15:cacheHierarchy aggregatedColumn="6"/>
        </ext>
      </extLst>
    </cacheHierarchy>
  </cacheHierarchies>
  <kpis count="0"/>
  <dimensions count="2">
    <dimension name="1000000 Sales Records" uniqueName="[1000000 Sales Records]" caption="1000000 Sales Records"/>
    <dimension measure="1" name="Measures" uniqueName="[Measures]" caption="Measures"/>
  </dimensions>
  <measureGroups count="1">
    <measureGroup name="1000000 Sales Records" caption="1000000 Sales Record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vedita SK" refreshedDate="44827.830111111114" createdVersion="5" refreshedVersion="8" minRefreshableVersion="3" recordCount="0" supportSubquery="1" supportAdvancedDrill="1" xr:uid="{52C2B423-0859-44E2-9891-34A4792B6959}">
  <cacheSource type="external" connectionId="2"/>
  <cacheFields count="7">
    <cacheField name="[Measures].[Count of Ship Date]" caption="Count of Ship Date" numFmtId="0" hierarchy="26" level="32767"/>
    <cacheField name="[Measures].[Sum of Units Sold]" caption="Sum of Units Sold" numFmtId="0" hierarchy="21" level="32767"/>
    <cacheField name="[Measures].[Sum of Revenue]" caption="Sum of Revenue" numFmtId="0" hierarchy="24" level="32767"/>
    <cacheField name="[Measures].[Sum of COGS]" caption="Sum of COGS" numFmtId="0" hierarchy="22" level="32767"/>
    <cacheField name="[Measures].[Sum of Profit]" caption="Sum of Profit" numFmtId="0" hierarchy="23" level="32767"/>
    <cacheField name="[1000000 Sales Records].[Order Date (Quarter)].[Order Date (Quarter)]" caption="Order Date (Quarter)" numFmtId="0" hierarchy="16" level="1">
      <sharedItems count="4">
        <s v="Qtr1"/>
        <s v="Qtr2"/>
        <s v="Qtr3"/>
        <s v="Qtr4"/>
      </sharedItems>
    </cacheField>
    <cacheField name="[1000000 Sales Records].[Country].[Country]" caption="Country" numFmtId="0" hierarchy="1" level="1">
      <sharedItems containsSemiMixedTypes="0" containsNonDate="0" containsString="0"/>
    </cacheField>
  </cacheFields>
  <cacheHierarchies count="27">
    <cacheHierarchy uniqueName="[1000000 Sales Records].[Region]" caption="Region" attribute="1" defaultMemberUniqueName="[1000000 Sales Records].[Region].[All]" allUniqueName="[1000000 Sales Records].[Region].[All]" dimensionUniqueName="[1000000 Sales Records]" displayFolder="" count="0" memberValueDatatype="130" unbalanced="0"/>
    <cacheHierarchy uniqueName="[1000000 Sales Records].[Country]" caption="Country" attribute="1" defaultMemberUniqueName="[1000000 Sales Records].[Country].[All]" allUniqueName="[1000000 Sales Records].[Country].[All]" dimensionUniqueName="[1000000 Sales Records]" displayFolder="" count="2" memberValueDatatype="130" unbalanced="0">
      <fieldsUsage count="2">
        <fieldUsage x="-1"/>
        <fieldUsage x="6"/>
      </fieldsUsage>
    </cacheHierarchy>
    <cacheHierarchy uniqueName="[1000000 Sales Records].[Item Type]" caption="Item Type" attribute="1" defaultMemberUniqueName="[1000000 Sales Records].[Item Type].[All]" allUniqueName="[1000000 Sales Records].[Item Type].[All]" dimensionUniqueName="[1000000 Sales Records]" displayFolder="" count="0" memberValueDatatype="130" unbalanced="0"/>
    <cacheHierarchy uniqueName="[1000000 Sales Records].[Sales Channel]" caption="Sales Channel" attribute="1" defaultMemberUniqueName="[1000000 Sales Records].[Sales Channel].[All]" allUniqueName="[1000000 Sales Records].[Sales Channel].[All]" dimensionUniqueName="[1000000 Sales Records]" displayFolder="" count="0" memberValueDatatype="130" unbalanced="0"/>
    <cacheHierarchy uniqueName="[1000000 Sales Records].[Order Priority]" caption="Order Priority" attribute="1" defaultMemberUniqueName="[1000000 Sales Records].[Order Priority].[All]" allUniqueName="[1000000 Sales Records].[Order Priority].[All]" dimensionUniqueName="[1000000 Sales Records]" displayFolder="" count="0" memberValueDatatype="130" unbalanced="0"/>
    <cacheHierarchy uniqueName="[1000000 Sales Records].[Order Date]" caption="Order Date" attribute="1" time="1" defaultMemberUniqueName="[1000000 Sales Records].[Order Date].[All]" allUniqueName="[1000000 Sales Records].[Order Date].[All]" dimensionUniqueName="[1000000 Sales Records]" displayFolder="" count="0" memberValueDatatype="7" unbalanced="0"/>
    <cacheHierarchy uniqueName="[1000000 Sales Records].[Ship Date]" caption="Ship Date" attribute="1" time="1" defaultMemberUniqueName="[1000000 Sales Records].[Ship Date].[All]" allUniqueName="[1000000 Sales Records].[Ship Date].[All]" dimensionUniqueName="[1000000 Sales Records]" displayFolder="" count="0" memberValueDatatype="7" unbalanced="0"/>
    <cacheHierarchy uniqueName="[1000000 Sales Records].[Units Sold]" caption="Units Sold" attribute="1" defaultMemberUniqueName="[1000000 Sales Records].[Units Sold].[All]" allUniqueName="[1000000 Sales Records].[Units Sold].[All]" dimensionUniqueName="[1000000 Sales Records]" displayFolder="" count="0" memberValueDatatype="20" unbalanced="0"/>
    <cacheHierarchy uniqueName="[1000000 Sales Records].[Unit Price]" caption="Unit Price" attribute="1" defaultMemberUniqueName="[1000000 Sales Records].[Unit Price].[All]" allUniqueName="[1000000 Sales Records].[Unit Price].[All]" dimensionUniqueName="[1000000 Sales Records]" displayFolder="" count="0" memberValueDatatype="5" unbalanced="0"/>
    <cacheHierarchy uniqueName="[1000000 Sales Records].[Unit Cost]" caption="Unit Cost" attribute="1" defaultMemberUniqueName="[1000000 Sales Records].[Unit Cost].[All]" allUniqueName="[1000000 Sales Records].[Unit Cost].[All]" dimensionUniqueName="[1000000 Sales Records]" displayFolder="" count="0" memberValueDatatype="5" unbalanced="0"/>
    <cacheHierarchy uniqueName="[1000000 Sales Records].[Revenue]" caption="Revenue" attribute="1" defaultMemberUniqueName="[1000000 Sales Records].[Revenue].[All]" allUniqueName="[1000000 Sales Records].[Revenue].[All]" dimensionUniqueName="[1000000 Sales Records]" displayFolder="" count="0" memberValueDatatype="5" unbalanced="0"/>
    <cacheHierarchy uniqueName="[1000000 Sales Records].[COGS]" caption="COGS" attribute="1" defaultMemberUniqueName="[1000000 Sales Records].[COGS].[All]" allUniqueName="[1000000 Sales Records].[COGS].[All]" dimensionUniqueName="[1000000 Sales Records]" displayFolder="" count="0" memberValueDatatype="5" unbalanced="0"/>
    <cacheHierarchy uniqueName="[1000000 Sales Records].[Profit]" caption="Profit" attribute="1" defaultMemberUniqueName="[1000000 Sales Records].[Profit].[All]" allUniqueName="[1000000 Sales Records].[Profit].[All]" dimensionUniqueName="[1000000 Sales Records]" displayFolder="" count="0" memberValueDatatype="5" unbalanced="0"/>
    <cacheHierarchy uniqueName="[1000000 Sales Records].[Delivery days]" caption="Delivery days" attribute="1" defaultMemberUniqueName="[1000000 Sales Records].[Delivery days].[All]" allUniqueName="[1000000 Sales Records].[Delivery days].[All]" dimensionUniqueName="[1000000 Sales Records]" displayFolder="" count="0" memberValueDatatype="20" unbalanced="0"/>
    <cacheHierarchy uniqueName="[1000000 Sales Records].[Delivery day group]" caption="Delivery day group" attribute="1" defaultMemberUniqueName="[1000000 Sales Records].[Delivery day group].[All]" allUniqueName="[1000000 Sales Records].[Delivery day group].[All]" dimensionUniqueName="[1000000 Sales Records]" displayFolder="" count="0" memberValueDatatype="130" unbalanced="0"/>
    <cacheHierarchy uniqueName="[1000000 Sales Records].[Order Date (Year)]" caption="Order Date (Year)" attribute="1" defaultMemberUniqueName="[1000000 Sales Records].[Order Date (Year)].[All]" allUniqueName="[1000000 Sales Records].[Order Date (Year)].[All]" dimensionUniqueName="[1000000 Sales Records]" displayFolder="" count="2" memberValueDatatype="130" unbalanced="0"/>
    <cacheHierarchy uniqueName="[1000000 Sales Records].[Order Date (Quarter)]" caption="Order Date (Quarter)" attribute="1" defaultMemberUniqueName="[1000000 Sales Records].[Order Date (Quarter)].[All]" allUniqueName="[1000000 Sales Records].[Order Date (Quarter)].[All]" dimensionUniqueName="[1000000 Sales Records]" displayFolder="" count="2" memberValueDatatype="130" unbalanced="0">
      <fieldsUsage count="2">
        <fieldUsage x="-1"/>
        <fieldUsage x="5"/>
      </fieldsUsage>
    </cacheHierarchy>
    <cacheHierarchy uniqueName="[1000000 Sales Records].[Order Date (Month)]" caption="Order Date (Month)" attribute="1" defaultMemberUniqueName="[1000000 Sales Records].[Order Date (Month)].[All]" allUniqueName="[1000000 Sales Records].[Order Date (Month)].[All]" dimensionUniqueName="[1000000 Sales Records]" displayFolder="" count="0" memberValueDatatype="130" unbalanced="0"/>
    <cacheHierarchy uniqueName="[1000000 Sales Records].[Order Date (Month Index)]" caption="Order Date (Month Index)" attribute="1" defaultMemberUniqueName="[1000000 Sales Records].[Order Date (Month Index)].[All]" allUniqueName="[1000000 Sales Records].[Order Date (Month Index)].[All]" dimensionUniqueName="[1000000 Sales Records]" displayFolder="" count="0" memberValueDatatype="20" unbalanced="0" hidden="1"/>
    <cacheHierarchy uniqueName="[Measures].[__XL_Count 1000000 Sales Records]" caption="__XL_Count 1000000 Sales Records" measure="1" displayFolder="" measureGroup="1000000 Sales Records" count="0" hidden="1"/>
    <cacheHierarchy uniqueName="[Measures].[__No measures defined]" caption="__No measures defined" measure="1" displayFolder="" count="0" hidden="1"/>
    <cacheHierarchy uniqueName="[Measures].[Sum of Units Sold]" caption="Sum of Units Sold" measure="1" displayFolder="" measureGroup="1000000 Sales Records"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1000000 Sales Records" count="0" oneField="1" hidden="1">
      <fieldsUsage count="1">
        <fieldUsage x="3"/>
      </fieldsUsage>
      <extLst>
        <ext xmlns:x15="http://schemas.microsoft.com/office/spreadsheetml/2010/11/main" uri="{B97F6D7D-B522-45F9-BDA1-12C45D357490}">
          <x15:cacheHierarchy aggregatedColumn="11"/>
        </ext>
      </extLst>
    </cacheHierarchy>
    <cacheHierarchy uniqueName="[Measures].[Sum of Profit]" caption="Sum of Profit" measure="1" displayFolder="" measureGroup="1000000 Sales Records" count="0" oneField="1" hidden="1">
      <fieldsUsage count="1">
        <fieldUsage x="4"/>
      </fieldsUsage>
      <extLst>
        <ext xmlns:x15="http://schemas.microsoft.com/office/spreadsheetml/2010/11/main" uri="{B97F6D7D-B522-45F9-BDA1-12C45D357490}">
          <x15:cacheHierarchy aggregatedColumn="12"/>
        </ext>
      </extLst>
    </cacheHierarchy>
    <cacheHierarchy uniqueName="[Measures].[Sum of Revenue]" caption="Sum of Revenue" measure="1" displayFolder="" measureGroup="1000000 Sales Records"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Country]" caption="Count of Country" measure="1" displayFolder="" measureGroup="1000000 Sales Records" count="0" hidden="1">
      <extLst>
        <ext xmlns:x15="http://schemas.microsoft.com/office/spreadsheetml/2010/11/main" uri="{B97F6D7D-B522-45F9-BDA1-12C45D357490}">
          <x15:cacheHierarchy aggregatedColumn="1"/>
        </ext>
      </extLst>
    </cacheHierarchy>
    <cacheHierarchy uniqueName="[Measures].[Count of Ship Date]" caption="Count of Ship Date" measure="1" displayFolder="" measureGroup="1000000 Sales Records" count="0" oneField="1" hidden="1">
      <fieldsUsage count="1">
        <fieldUsage x="0"/>
      </fieldsUsage>
      <extLst>
        <ext xmlns:x15="http://schemas.microsoft.com/office/spreadsheetml/2010/11/main" uri="{B97F6D7D-B522-45F9-BDA1-12C45D357490}">
          <x15:cacheHierarchy aggregatedColumn="6"/>
        </ext>
      </extLst>
    </cacheHierarchy>
  </cacheHierarchies>
  <kpis count="0"/>
  <dimensions count="2">
    <dimension name="1000000 Sales Records" uniqueName="[1000000 Sales Records]" caption="1000000 Sales Records"/>
    <dimension measure="1" name="Measures" uniqueName="[Measures]" caption="Measures"/>
  </dimensions>
  <measureGroups count="1">
    <measureGroup name="1000000 Sales Records" caption="1000000 Sales Record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vedita SK" refreshedDate="44827.830111574076" createdVersion="5" refreshedVersion="8" minRefreshableVersion="3" recordCount="0" supportSubquery="1" supportAdvancedDrill="1" xr:uid="{AEF14F69-73E6-4923-B804-E9C8507C3E0B}">
  <cacheSource type="external" connectionId="2"/>
  <cacheFields count="7">
    <cacheField name="[Measures].[Count of Ship Date]" caption="Count of Ship Date" numFmtId="0" hierarchy="26" level="32767"/>
    <cacheField name="[Measures].[Sum of Units Sold]" caption="Sum of Units Sold" numFmtId="0" hierarchy="21" level="32767"/>
    <cacheField name="[Measures].[Sum of Revenue]" caption="Sum of Revenue" numFmtId="0" hierarchy="24" level="32767"/>
    <cacheField name="[Measures].[Sum of COGS]" caption="Sum of COGS" numFmtId="0" hierarchy="22" level="32767"/>
    <cacheField name="[Measures].[Sum of Profit]" caption="Sum of Profit" numFmtId="0" hierarchy="23" level="32767"/>
    <cacheField name="[1000000 Sales Records].[Region].[Region]" caption="Region" numFmtId="0" level="1">
      <sharedItems count="7">
        <s v="Asia"/>
        <s v="Australia and Oceania"/>
        <s v="Central America and the Caribbean"/>
        <s v="Europe"/>
        <s v="Middle East and North Africa"/>
        <s v="North America"/>
        <s v="Sub-Saharan Africa"/>
      </sharedItems>
    </cacheField>
    <cacheField name="[1000000 Sales Records].[Country].[Country]" caption="Country" numFmtId="0" hierarchy="1" level="1">
      <sharedItems containsSemiMixedTypes="0" containsNonDate="0" containsString="0"/>
    </cacheField>
  </cacheFields>
  <cacheHierarchies count="27">
    <cacheHierarchy uniqueName="[1000000 Sales Records].[Region]" caption="Region" attribute="1" defaultMemberUniqueName="[1000000 Sales Records].[Region].[All]" allUniqueName="[1000000 Sales Records].[Region].[All]" dimensionUniqueName="[1000000 Sales Records]" displayFolder="" count="2" memberValueDatatype="130" unbalanced="0">
      <fieldsUsage count="2">
        <fieldUsage x="-1"/>
        <fieldUsage x="5"/>
      </fieldsUsage>
    </cacheHierarchy>
    <cacheHierarchy uniqueName="[1000000 Sales Records].[Country]" caption="Country" attribute="1" defaultMemberUniqueName="[1000000 Sales Records].[Country].[All]" allUniqueName="[1000000 Sales Records].[Country].[All]" dimensionUniqueName="[1000000 Sales Records]" displayFolder="" count="2" memberValueDatatype="130" unbalanced="0">
      <fieldsUsage count="2">
        <fieldUsage x="-1"/>
        <fieldUsage x="6"/>
      </fieldsUsage>
    </cacheHierarchy>
    <cacheHierarchy uniqueName="[1000000 Sales Records].[Item Type]" caption="Item Type" attribute="1" defaultMemberUniqueName="[1000000 Sales Records].[Item Type].[All]" allUniqueName="[1000000 Sales Records].[Item Type].[All]" dimensionUniqueName="[1000000 Sales Records]" displayFolder="" count="0" memberValueDatatype="130" unbalanced="0"/>
    <cacheHierarchy uniqueName="[1000000 Sales Records].[Sales Channel]" caption="Sales Channel" attribute="1" defaultMemberUniqueName="[1000000 Sales Records].[Sales Channel].[All]" allUniqueName="[1000000 Sales Records].[Sales Channel].[All]" dimensionUniqueName="[1000000 Sales Records]" displayFolder="" count="0" memberValueDatatype="130" unbalanced="0"/>
    <cacheHierarchy uniqueName="[1000000 Sales Records].[Order Priority]" caption="Order Priority" attribute="1" defaultMemberUniqueName="[1000000 Sales Records].[Order Priority].[All]" allUniqueName="[1000000 Sales Records].[Order Priority].[All]" dimensionUniqueName="[1000000 Sales Records]" displayFolder="" count="0" memberValueDatatype="130" unbalanced="0"/>
    <cacheHierarchy uniqueName="[1000000 Sales Records].[Order Date]" caption="Order Date" attribute="1" time="1" defaultMemberUniqueName="[1000000 Sales Records].[Order Date].[All]" allUniqueName="[1000000 Sales Records].[Order Date].[All]" dimensionUniqueName="[1000000 Sales Records]" displayFolder="" count="0" memberValueDatatype="7" unbalanced="0"/>
    <cacheHierarchy uniqueName="[1000000 Sales Records].[Ship Date]" caption="Ship Date" attribute="1" time="1" defaultMemberUniqueName="[1000000 Sales Records].[Ship Date].[All]" allUniqueName="[1000000 Sales Records].[Ship Date].[All]" dimensionUniqueName="[1000000 Sales Records]" displayFolder="" count="0" memberValueDatatype="7" unbalanced="0"/>
    <cacheHierarchy uniqueName="[1000000 Sales Records].[Units Sold]" caption="Units Sold" attribute="1" defaultMemberUniqueName="[1000000 Sales Records].[Units Sold].[All]" allUniqueName="[1000000 Sales Records].[Units Sold].[All]" dimensionUniqueName="[1000000 Sales Records]" displayFolder="" count="0" memberValueDatatype="20" unbalanced="0"/>
    <cacheHierarchy uniqueName="[1000000 Sales Records].[Unit Price]" caption="Unit Price" attribute="1" defaultMemberUniqueName="[1000000 Sales Records].[Unit Price].[All]" allUniqueName="[1000000 Sales Records].[Unit Price].[All]" dimensionUniqueName="[1000000 Sales Records]" displayFolder="" count="0" memberValueDatatype="5" unbalanced="0"/>
    <cacheHierarchy uniqueName="[1000000 Sales Records].[Unit Cost]" caption="Unit Cost" attribute="1" defaultMemberUniqueName="[1000000 Sales Records].[Unit Cost].[All]" allUniqueName="[1000000 Sales Records].[Unit Cost].[All]" dimensionUniqueName="[1000000 Sales Records]" displayFolder="" count="0" memberValueDatatype="5" unbalanced="0"/>
    <cacheHierarchy uniqueName="[1000000 Sales Records].[Revenue]" caption="Revenue" attribute="1" defaultMemberUniqueName="[1000000 Sales Records].[Revenue].[All]" allUniqueName="[1000000 Sales Records].[Revenue].[All]" dimensionUniqueName="[1000000 Sales Records]" displayFolder="" count="0" memberValueDatatype="5" unbalanced="0"/>
    <cacheHierarchy uniqueName="[1000000 Sales Records].[COGS]" caption="COGS" attribute="1" defaultMemberUniqueName="[1000000 Sales Records].[COGS].[All]" allUniqueName="[1000000 Sales Records].[COGS].[All]" dimensionUniqueName="[1000000 Sales Records]" displayFolder="" count="0" memberValueDatatype="5" unbalanced="0"/>
    <cacheHierarchy uniqueName="[1000000 Sales Records].[Profit]" caption="Profit" attribute="1" defaultMemberUniqueName="[1000000 Sales Records].[Profit].[All]" allUniqueName="[1000000 Sales Records].[Profit].[All]" dimensionUniqueName="[1000000 Sales Records]" displayFolder="" count="0" memberValueDatatype="5" unbalanced="0"/>
    <cacheHierarchy uniqueName="[1000000 Sales Records].[Delivery days]" caption="Delivery days" attribute="1" defaultMemberUniqueName="[1000000 Sales Records].[Delivery days].[All]" allUniqueName="[1000000 Sales Records].[Delivery days].[All]" dimensionUniqueName="[1000000 Sales Records]" displayFolder="" count="0" memberValueDatatype="20" unbalanced="0"/>
    <cacheHierarchy uniqueName="[1000000 Sales Records].[Delivery day group]" caption="Delivery day group" attribute="1" defaultMemberUniqueName="[1000000 Sales Records].[Delivery day group].[All]" allUniqueName="[1000000 Sales Records].[Delivery day group].[All]" dimensionUniqueName="[1000000 Sales Records]" displayFolder="" count="0" memberValueDatatype="130" unbalanced="0"/>
    <cacheHierarchy uniqueName="[1000000 Sales Records].[Order Date (Year)]" caption="Order Date (Year)" attribute="1" defaultMemberUniqueName="[1000000 Sales Records].[Order Date (Year)].[All]" allUniqueName="[1000000 Sales Records].[Order Date (Year)].[All]" dimensionUniqueName="[1000000 Sales Records]" displayFolder="" count="2" memberValueDatatype="130" unbalanced="0"/>
    <cacheHierarchy uniqueName="[1000000 Sales Records].[Order Date (Quarter)]" caption="Order Date (Quarter)" attribute="1" defaultMemberUniqueName="[1000000 Sales Records].[Order Date (Quarter)].[All]" allUniqueName="[1000000 Sales Records].[Order Date (Quarter)].[All]" dimensionUniqueName="[1000000 Sales Records]" displayFolder="" count="2" memberValueDatatype="130" unbalanced="0"/>
    <cacheHierarchy uniqueName="[1000000 Sales Records].[Order Date (Month)]" caption="Order Date (Month)" attribute="1" defaultMemberUniqueName="[1000000 Sales Records].[Order Date (Month)].[All]" allUniqueName="[1000000 Sales Records].[Order Date (Month)].[All]" dimensionUniqueName="[1000000 Sales Records]" displayFolder="" count="0" memberValueDatatype="130" unbalanced="0"/>
    <cacheHierarchy uniqueName="[1000000 Sales Records].[Order Date (Month Index)]" caption="Order Date (Month Index)" attribute="1" defaultMemberUniqueName="[1000000 Sales Records].[Order Date (Month Index)].[All]" allUniqueName="[1000000 Sales Records].[Order Date (Month Index)].[All]" dimensionUniqueName="[1000000 Sales Records]" displayFolder="" count="0" memberValueDatatype="20" unbalanced="0" hidden="1"/>
    <cacheHierarchy uniqueName="[Measures].[__XL_Count 1000000 Sales Records]" caption="__XL_Count 1000000 Sales Records" measure="1" displayFolder="" measureGroup="1000000 Sales Records" count="0" hidden="1"/>
    <cacheHierarchy uniqueName="[Measures].[__No measures defined]" caption="__No measures defined" measure="1" displayFolder="" count="0" hidden="1"/>
    <cacheHierarchy uniqueName="[Measures].[Sum of Units Sold]" caption="Sum of Units Sold" measure="1" displayFolder="" measureGroup="1000000 Sales Records"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1000000 Sales Records" count="0" oneField="1" hidden="1">
      <fieldsUsage count="1">
        <fieldUsage x="3"/>
      </fieldsUsage>
      <extLst>
        <ext xmlns:x15="http://schemas.microsoft.com/office/spreadsheetml/2010/11/main" uri="{B97F6D7D-B522-45F9-BDA1-12C45D357490}">
          <x15:cacheHierarchy aggregatedColumn="11"/>
        </ext>
      </extLst>
    </cacheHierarchy>
    <cacheHierarchy uniqueName="[Measures].[Sum of Profit]" caption="Sum of Profit" measure="1" displayFolder="" measureGroup="1000000 Sales Records" count="0" oneField="1" hidden="1">
      <fieldsUsage count="1">
        <fieldUsage x="4"/>
      </fieldsUsage>
      <extLst>
        <ext xmlns:x15="http://schemas.microsoft.com/office/spreadsheetml/2010/11/main" uri="{B97F6D7D-B522-45F9-BDA1-12C45D357490}">
          <x15:cacheHierarchy aggregatedColumn="12"/>
        </ext>
      </extLst>
    </cacheHierarchy>
    <cacheHierarchy uniqueName="[Measures].[Sum of Revenue]" caption="Sum of Revenue" measure="1" displayFolder="" measureGroup="1000000 Sales Records"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Country]" caption="Count of Country" measure="1" displayFolder="" measureGroup="1000000 Sales Records" count="0" hidden="1">
      <extLst>
        <ext xmlns:x15="http://schemas.microsoft.com/office/spreadsheetml/2010/11/main" uri="{B97F6D7D-B522-45F9-BDA1-12C45D357490}">
          <x15:cacheHierarchy aggregatedColumn="1"/>
        </ext>
      </extLst>
    </cacheHierarchy>
    <cacheHierarchy uniqueName="[Measures].[Count of Ship Date]" caption="Count of Ship Date" measure="1" displayFolder="" measureGroup="1000000 Sales Records" count="0" oneField="1" hidden="1">
      <fieldsUsage count="1">
        <fieldUsage x="0"/>
      </fieldsUsage>
      <extLst>
        <ext xmlns:x15="http://schemas.microsoft.com/office/spreadsheetml/2010/11/main" uri="{B97F6D7D-B522-45F9-BDA1-12C45D357490}">
          <x15:cacheHierarchy aggregatedColumn="6"/>
        </ext>
      </extLst>
    </cacheHierarchy>
  </cacheHierarchies>
  <kpis count="0"/>
  <dimensions count="2">
    <dimension name="1000000 Sales Records" uniqueName="[1000000 Sales Records]" caption="1000000 Sales Records"/>
    <dimension measure="1" name="Measures" uniqueName="[Measures]" caption="Measures"/>
  </dimensions>
  <measureGroups count="1">
    <measureGroup name="1000000 Sales Records" caption="1000000 Sales Record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542.364109490743" createdVersion="3" refreshedVersion="6" minRefreshableVersion="3" recordCount="0" supportSubquery="1" supportAdvancedDrill="1" xr:uid="{57A374C6-834A-4724-A0C2-CC957A697055}">
  <cacheSource type="external" connectionId="2">
    <extLst>
      <ext xmlns:x14="http://schemas.microsoft.com/office/spreadsheetml/2009/9/main" uri="{F057638F-6D5F-4e77-A914-E7F072B9BCA8}">
        <x14:sourceConnection name="ThisWorkbookDataModel"/>
      </ext>
    </extLst>
  </cacheSource>
  <cacheFields count="0"/>
  <cacheHierarchies count="27">
    <cacheHierarchy uniqueName="[1000000 Sales Records].[Region]" caption="Region" attribute="1" defaultMemberUniqueName="[1000000 Sales Records].[Region].[All]" allUniqueName="[1000000 Sales Records].[Region].[All]" dimensionUniqueName="[1000000 Sales Records]" displayFolder="" count="0" memberValueDatatype="130" unbalanced="0"/>
    <cacheHierarchy uniqueName="[1000000 Sales Records].[Country]" caption="Country" attribute="1" defaultMemberUniqueName="[1000000 Sales Records].[Country].[All]" allUniqueName="[1000000 Sales Records].[Country].[All]" dimensionUniqueName="[1000000 Sales Records]" displayFolder="" count="2" memberValueDatatype="130" unbalanced="0"/>
    <cacheHierarchy uniqueName="[1000000 Sales Records].[Item Type]" caption="Item Type" attribute="1" defaultMemberUniqueName="[1000000 Sales Records].[Item Type].[All]" allUniqueName="[1000000 Sales Records].[Item Type].[All]" dimensionUniqueName="[1000000 Sales Records]" displayFolder="" count="0" memberValueDatatype="130" unbalanced="0"/>
    <cacheHierarchy uniqueName="[1000000 Sales Records].[Sales Channel]" caption="Sales Channel" attribute="1" defaultMemberUniqueName="[1000000 Sales Records].[Sales Channel].[All]" allUniqueName="[1000000 Sales Records].[Sales Channel].[All]" dimensionUniqueName="[1000000 Sales Records]" displayFolder="" count="0" memberValueDatatype="130" unbalanced="0"/>
    <cacheHierarchy uniqueName="[1000000 Sales Records].[Order Priority]" caption="Order Priority" attribute="1" defaultMemberUniqueName="[1000000 Sales Records].[Order Priority].[All]" allUniqueName="[1000000 Sales Records].[Order Priority].[All]" dimensionUniqueName="[1000000 Sales Records]" displayFolder="" count="0" memberValueDatatype="130" unbalanced="0"/>
    <cacheHierarchy uniqueName="[1000000 Sales Records].[Order Date]" caption="Order Date" attribute="1" time="1" defaultMemberUniqueName="[1000000 Sales Records].[Order Date].[All]" allUniqueName="[1000000 Sales Records].[Order Date].[All]" dimensionUniqueName="[1000000 Sales Records]" displayFolder="" count="0" memberValueDatatype="7" unbalanced="0"/>
    <cacheHierarchy uniqueName="[1000000 Sales Records].[Ship Date]" caption="Ship Date" attribute="1" time="1" defaultMemberUniqueName="[1000000 Sales Records].[Ship Date].[All]" allUniqueName="[1000000 Sales Records].[Ship Date].[All]" dimensionUniqueName="[1000000 Sales Records]" displayFolder="" count="0" memberValueDatatype="7" unbalanced="0"/>
    <cacheHierarchy uniqueName="[1000000 Sales Records].[Units Sold]" caption="Units Sold" attribute="1" defaultMemberUniqueName="[1000000 Sales Records].[Units Sold].[All]" allUniqueName="[1000000 Sales Records].[Units Sold].[All]" dimensionUniqueName="[1000000 Sales Records]" displayFolder="" count="0" memberValueDatatype="20" unbalanced="0"/>
    <cacheHierarchy uniqueName="[1000000 Sales Records].[Unit Price]" caption="Unit Price" attribute="1" defaultMemberUniqueName="[1000000 Sales Records].[Unit Price].[All]" allUniqueName="[1000000 Sales Records].[Unit Price].[All]" dimensionUniqueName="[1000000 Sales Records]" displayFolder="" count="0" memberValueDatatype="5" unbalanced="0"/>
    <cacheHierarchy uniqueName="[1000000 Sales Records].[Unit Cost]" caption="Unit Cost" attribute="1" defaultMemberUniqueName="[1000000 Sales Records].[Unit Cost].[All]" allUniqueName="[1000000 Sales Records].[Unit Cost].[All]" dimensionUniqueName="[1000000 Sales Records]" displayFolder="" count="0" memberValueDatatype="5" unbalanced="0"/>
    <cacheHierarchy uniqueName="[1000000 Sales Records].[Revenue]" caption="Revenue" attribute="1" defaultMemberUniqueName="[1000000 Sales Records].[Revenue].[All]" allUniqueName="[1000000 Sales Records].[Revenue].[All]" dimensionUniqueName="[1000000 Sales Records]" displayFolder="" count="0" memberValueDatatype="5" unbalanced="0"/>
    <cacheHierarchy uniqueName="[1000000 Sales Records].[COGS]" caption="COGS" attribute="1" defaultMemberUniqueName="[1000000 Sales Records].[COGS].[All]" allUniqueName="[1000000 Sales Records].[COGS].[All]" dimensionUniqueName="[1000000 Sales Records]" displayFolder="" count="0" memberValueDatatype="5" unbalanced="0"/>
    <cacheHierarchy uniqueName="[1000000 Sales Records].[Profit]" caption="Profit" attribute="1" defaultMemberUniqueName="[1000000 Sales Records].[Profit].[All]" allUniqueName="[1000000 Sales Records].[Profit].[All]" dimensionUniqueName="[1000000 Sales Records]" displayFolder="" count="0" memberValueDatatype="5" unbalanced="0"/>
    <cacheHierarchy uniqueName="[1000000 Sales Records].[Delivery days]" caption="Delivery days" attribute="1" defaultMemberUniqueName="[1000000 Sales Records].[Delivery days].[All]" allUniqueName="[1000000 Sales Records].[Delivery days].[All]" dimensionUniqueName="[1000000 Sales Records]" displayFolder="" count="0" memberValueDatatype="20" unbalanced="0"/>
    <cacheHierarchy uniqueName="[1000000 Sales Records].[Delivery day group]" caption="Delivery day group" attribute="1" defaultMemberUniqueName="[1000000 Sales Records].[Delivery day group].[All]" allUniqueName="[1000000 Sales Records].[Delivery day group].[All]" dimensionUniqueName="[1000000 Sales Records]" displayFolder="" count="0" memberValueDatatype="130" unbalanced="0"/>
    <cacheHierarchy uniqueName="[1000000 Sales Records].[Order Date (Year)]" caption="Order Date (Year)" attribute="1" defaultMemberUniqueName="[1000000 Sales Records].[Order Date (Year)].[All]" allUniqueName="[1000000 Sales Records].[Order Date (Year)].[All]" dimensionUniqueName="[1000000 Sales Records]" displayFolder="" count="2" memberValueDatatype="130" unbalanced="0"/>
    <cacheHierarchy uniqueName="[1000000 Sales Records].[Order Date (Quarter)]" caption="Order Date (Quarter)" attribute="1" defaultMemberUniqueName="[1000000 Sales Records].[Order Date (Quarter)].[All]" allUniqueName="[1000000 Sales Records].[Order Date (Quarter)].[All]" dimensionUniqueName="[1000000 Sales Records]" displayFolder="" count="2" memberValueDatatype="130" unbalanced="0"/>
    <cacheHierarchy uniqueName="[1000000 Sales Records].[Order Date (Month)]" caption="Order Date (Month)" attribute="1" defaultMemberUniqueName="[1000000 Sales Records].[Order Date (Month)].[All]" allUniqueName="[1000000 Sales Records].[Order Date (Month)].[All]" dimensionUniqueName="[1000000 Sales Records]" displayFolder="" count="0" memberValueDatatype="130" unbalanced="0"/>
    <cacheHierarchy uniqueName="[1000000 Sales Records].[Order Date (Month Index)]" caption="Order Date (Month Index)" attribute="1" defaultMemberUniqueName="[1000000 Sales Records].[Order Date (Month Index)].[All]" allUniqueName="[1000000 Sales Records].[Order Date (Month Index)].[All]" dimensionUniqueName="[1000000 Sales Records]" displayFolder="" count="0" memberValueDatatype="20" unbalanced="0" hidden="1"/>
    <cacheHierarchy uniqueName="[Measures].[__XL_Count 1000000 Sales Records]" caption="__XL_Count 1000000 Sales Records" measure="1" displayFolder="" measureGroup="1000000 Sales Records" count="0" hidden="1"/>
    <cacheHierarchy uniqueName="[Measures].[__No measures defined]" caption="__No measures defined" measure="1" displayFolder="" count="0" hidden="1"/>
    <cacheHierarchy uniqueName="[Measures].[Sum of Units Sold]" caption="Sum of Units Sold" measure="1" displayFolder="" measureGroup="1000000 Sales Records" count="0" hidden="1">
      <extLst>
        <ext xmlns:x15="http://schemas.microsoft.com/office/spreadsheetml/2010/11/main" uri="{B97F6D7D-B522-45F9-BDA1-12C45D357490}">
          <x15:cacheHierarchy aggregatedColumn="7"/>
        </ext>
      </extLst>
    </cacheHierarchy>
    <cacheHierarchy uniqueName="[Measures].[Sum of COGS]" caption="Sum of COGS" measure="1" displayFolder="" measureGroup="1000000 Sales Records" count="0" hidden="1">
      <extLst>
        <ext xmlns:x15="http://schemas.microsoft.com/office/spreadsheetml/2010/11/main" uri="{B97F6D7D-B522-45F9-BDA1-12C45D357490}">
          <x15:cacheHierarchy aggregatedColumn="11"/>
        </ext>
      </extLst>
    </cacheHierarchy>
    <cacheHierarchy uniqueName="[Measures].[Sum of Profit]" caption="Sum of Profit" measure="1" displayFolder="" measureGroup="1000000 Sales Records" count="0" hidden="1">
      <extLst>
        <ext xmlns:x15="http://schemas.microsoft.com/office/spreadsheetml/2010/11/main" uri="{B97F6D7D-B522-45F9-BDA1-12C45D357490}">
          <x15:cacheHierarchy aggregatedColumn="12"/>
        </ext>
      </extLst>
    </cacheHierarchy>
    <cacheHierarchy uniqueName="[Measures].[Sum of Revenue]" caption="Sum of Revenue" measure="1" displayFolder="" measureGroup="1000000 Sales Records" count="0" hidden="1">
      <extLst>
        <ext xmlns:x15="http://schemas.microsoft.com/office/spreadsheetml/2010/11/main" uri="{B97F6D7D-B522-45F9-BDA1-12C45D357490}">
          <x15:cacheHierarchy aggregatedColumn="10"/>
        </ext>
      </extLst>
    </cacheHierarchy>
    <cacheHierarchy uniqueName="[Measures].[Count of Country]" caption="Count of Country" measure="1" displayFolder="" measureGroup="1000000 Sales Records" count="0" hidden="1">
      <extLst>
        <ext xmlns:x15="http://schemas.microsoft.com/office/spreadsheetml/2010/11/main" uri="{B97F6D7D-B522-45F9-BDA1-12C45D357490}">
          <x15:cacheHierarchy aggregatedColumn="1"/>
        </ext>
      </extLst>
    </cacheHierarchy>
    <cacheHierarchy uniqueName="[Measures].[Count of Ship Date]" caption="Count of Ship Date" measure="1" displayFolder="" measureGroup="1000000 Sales Records" count="0" hidden="1">
      <extLst>
        <ext xmlns:x15="http://schemas.microsoft.com/office/spreadsheetml/2010/11/main" uri="{B97F6D7D-B522-45F9-BDA1-12C45D357490}">
          <x15:cacheHierarchy aggregatedColumn="6"/>
        </ext>
      </extLst>
    </cacheHierarchy>
  </cacheHierarchies>
  <kpis count="0"/>
  <extLst>
    <ext xmlns:x14="http://schemas.microsoft.com/office/spreadsheetml/2009/9/main" uri="{725AE2AE-9491-48be-B2B4-4EB974FC3084}">
      <x14:pivotCacheDefinition slicerData="1" pivotCacheId="195303698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AFD4EFC-2175-4C99-AD69-A60FAEA2F5B3}" name="PivotTable2" cacheId="338" applyNumberFormats="0" applyBorderFormats="0" applyFontFormats="0" applyPatternFormats="0" applyAlignmentFormats="0" applyWidthHeightFormats="1" dataCaption="Values" tag="766671d9-feb5-4fe1-b693-b65cb2f81a89" updatedVersion="8" minRefreshableVersion="3" useAutoFormatting="1" subtotalHiddenItems="1" rowGrandTotals="0" colGrandTotals="0" itemPrintTitles="1" createdVersion="5" indent="0" compact="0" compactData="0" multipleFieldFilters="0" chartFormat="3">
  <location ref="R3:V4" firstHeaderRow="0" firstDataRow="1" firstDataCol="0"/>
  <pivotFields count="6">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Items count="1">
    <i/>
  </rowItems>
  <colFields count="1">
    <field x="-2"/>
  </colFields>
  <colItems count="5">
    <i>
      <x/>
    </i>
    <i i="1">
      <x v="1"/>
    </i>
    <i i="2">
      <x v="2"/>
    </i>
    <i i="3">
      <x v="3"/>
    </i>
    <i i="4">
      <x v="4"/>
    </i>
  </colItems>
  <dataFields count="5">
    <dataField name="Orders" fld="0" baseField="0" baseItem="1" numFmtId="164"/>
    <dataField name=" Revenue" fld="1" baseField="0" baseItem="0"/>
    <dataField name=" COGS" fld="2" baseField="0" baseItem="0"/>
    <dataField name=" Profit" fld="3" baseField="0" baseItem="0"/>
    <dataField name="Transaction" fld="4" subtotal="count" baseField="0" baseItem="4"/>
  </dataFields>
  <formats count="4">
    <format dxfId="3">
      <pivotArea outline="0" collapsedLevelsAreSubtotals="1" fieldPosition="0"/>
    </format>
    <format dxfId="2">
      <pivotArea type="all" dataOnly="0" outline="0" fieldPosition="0"/>
    </format>
    <format dxfId="1">
      <pivotArea outline="0" collapsedLevelsAreSubtotals="1" fieldPosition="0"/>
    </format>
    <format dxfId="0">
      <pivotArea dataOnly="0" labelOnly="1" outline="0" fieldPosition="0">
        <references count="1">
          <reference field="4294967294" count="5">
            <x v="0"/>
            <x v="1"/>
            <x v="2"/>
            <x v="3"/>
            <x v="4"/>
          </reference>
        </references>
      </pivotArea>
    </format>
  </formats>
  <chartFormats count="2">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s>
  <pivotHierarchies count="2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Orders"/>
    <pivotHierarchy dragToData="1" caption=" COGS"/>
    <pivotHierarchy dragToData="1" caption=" Profit"/>
    <pivotHierarchy dragToData="1" caption=" Revenue"/>
    <pivotHierarchy dragToData="1" caption="Transaction"/>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1000000 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FBEB119-9FDF-4652-BC07-D2EA715BCB32}" name="PivotTable1" cacheId="335" applyNumberFormats="0" applyBorderFormats="0" applyFontFormats="0" applyPatternFormats="0" applyAlignmentFormats="0" applyWidthHeightFormats="1" dataCaption="Values" tag="b0e34297-ec61-4bfb-96ba-24db7ebfa7d7" updatedVersion="8" minRefreshableVersion="3" subtotalHiddenItems="1" rowGrandTotals="0" colGrandTotals="0" itemPrintTitles="1" createdVersion="5" indent="0" compact="0" compactData="0" multipleFieldFilters="0" chartFormat="3">
  <location ref="B3:G15" firstHeaderRow="0" firstDataRow="1" firstDataCol="1"/>
  <pivotFields count="8">
    <pivotField axis="axisRow" compact="0" allDrilled="1" outline="0" subtotalTop="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 compact="0" allDrilled="1" outline="0" subtotalTop="0" showAll="0" dataSourceSort="1" defaultSubtotal="0" defaultAttributeDrillState="1"/>
  </pivotFields>
  <rowFields count="1">
    <field x="0"/>
  </rowFields>
  <rowItems count="12">
    <i>
      <x/>
    </i>
    <i>
      <x v="1"/>
    </i>
    <i>
      <x v="2"/>
    </i>
    <i>
      <x v="3"/>
    </i>
    <i>
      <x v="4"/>
    </i>
    <i>
      <x v="5"/>
    </i>
    <i>
      <x v="6"/>
    </i>
    <i>
      <x v="7"/>
    </i>
    <i>
      <x v="8"/>
    </i>
    <i>
      <x v="9"/>
    </i>
    <i>
      <x v="10"/>
    </i>
    <i>
      <x v="11"/>
    </i>
  </rowItems>
  <colFields count="1">
    <field x="-2"/>
  </colFields>
  <colItems count="5">
    <i>
      <x/>
    </i>
    <i i="1">
      <x v="1"/>
    </i>
    <i i="2">
      <x v="2"/>
    </i>
    <i i="3">
      <x v="3"/>
    </i>
    <i i="4">
      <x v="4"/>
    </i>
  </colItems>
  <dataFields count="5">
    <dataField name="Transaction" fld="1" subtotal="count" baseField="0" baseItem="0"/>
    <dataField name=" Units Sold" fld="2" baseField="0" baseItem="0"/>
    <dataField name=" Revenue" fld="3" baseField="0" baseItem="0"/>
    <dataField name=" COGS" fld="4" baseField="0" baseItem="0"/>
    <dataField name=" Profit" fld="5" baseField="0" baseItem="0"/>
  </dataFields>
  <formats count="11">
    <format dxfId="14">
      <pivotArea outline="0" collapsedLevelsAreSubtotals="1" fieldPosition="0"/>
    </format>
    <format dxfId="13">
      <pivotArea type="all" dataOnly="0" outline="0" fieldPosition="0"/>
    </format>
    <format dxfId="12">
      <pivotArea outline="0" collapsedLevelsAreSubtotals="1" fieldPosition="0"/>
    </format>
    <format dxfId="11">
      <pivotArea field="0" type="button" dataOnly="0" labelOnly="1" outline="0" axis="axisRow" fieldPosition="0"/>
    </format>
    <format dxfId="10">
      <pivotArea dataOnly="0" labelOnly="1" outline="0" fieldPosition="0">
        <references count="1">
          <reference field="0" count="0"/>
        </references>
      </pivotArea>
    </format>
    <format dxfId="9">
      <pivotArea dataOnly="0" labelOnly="1" outline="0" fieldPosition="0">
        <references count="1">
          <reference field="4294967294" count="5">
            <x v="0"/>
            <x v="1"/>
            <x v="2"/>
            <x v="3"/>
            <x v="4"/>
          </reference>
        </references>
      </pivotArea>
    </format>
    <format dxfId="8">
      <pivotArea type="all" dataOnly="0" outline="0" fieldPosition="0"/>
    </format>
    <format dxfId="7">
      <pivotArea outline="0" collapsedLevelsAreSubtotals="1" fieldPosition="0"/>
    </format>
    <format dxfId="6">
      <pivotArea field="0" type="button" dataOnly="0" labelOnly="1" outline="0" axis="axisRow" fieldPosition="0"/>
    </format>
    <format dxfId="5">
      <pivotArea dataOnly="0" labelOnly="1" outline="0" fieldPosition="0">
        <references count="1">
          <reference field="0" count="0"/>
        </references>
      </pivotArea>
    </format>
    <format dxfId="4">
      <pivotArea dataOnly="0" labelOnly="1" outline="0" fieldPosition="0">
        <references count="1">
          <reference field="4294967294" count="5">
            <x v="0"/>
            <x v="1"/>
            <x v="2"/>
            <x v="3"/>
            <x v="4"/>
          </reference>
        </references>
      </pivotArea>
    </format>
  </formats>
  <pivotHierarchies count="2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1000000 Sales Records].[Order Date (Quarter)].&amp;[Qtr1]"/>
      </members>
    </pivotHierarchy>
    <pivotHierarchy dragToData="1"/>
    <pivotHierarchy dragToData="1"/>
    <pivotHierarchy dragToRow="0" dragToCol="0" dragToPage="0" dragToData="1"/>
    <pivotHierarchy dragToRow="0" dragToCol="0" dragToPage="0" dragToData="1"/>
    <pivotHierarchy dragToData="1" caption=" Units Sold"/>
    <pivotHierarchy dragToData="1" caption=" COGS"/>
    <pivotHierarchy dragToData="1" caption=" Profit"/>
    <pivotHierarchy dragToData="1" caption=" Revenue"/>
    <pivotHierarchy dragToData="1"/>
    <pivotHierarchy dragToData="1" caption="Transaction"/>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1000000 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5EE98A8-72BA-4F97-8284-380BF2AC16F9}" name="PivotTable23" cacheId="353" applyNumberFormats="0" applyBorderFormats="0" applyFontFormats="0" applyPatternFormats="0" applyAlignmentFormats="0" applyWidthHeightFormats="1" dataCaption="Values" tag="bd6f1011-ad31-42f7-acf5-f4d3ade18077" updatedVersion="8" minRefreshableVersion="3" subtotalHiddenItems="1" rowGrandTotals="0" colGrandTotals="0" itemPrintTitles="1" createdVersion="5" indent="0" compact="0" compactData="0" multipleFieldFilters="0" chartFormat="3">
  <location ref="I3:N7" firstHeaderRow="0" firstDataRow="1" firstDataCol="1"/>
  <pivotFields count="7">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axis="axisRow" compact="0" allDrilled="1" outline="0" subtotalTop="0" showAll="0" dataSourceSort="1" defaultSubtotal="0" defaultAttributeDrillState="1">
      <items count="4">
        <item x="0"/>
        <item x="1"/>
        <item x="2"/>
        <item x="3"/>
      </items>
    </pivotField>
    <pivotField compact="0" allDrilled="1" outline="0" subtotalTop="0" showAll="0" dataSourceSort="1" defaultSubtotal="0" defaultAttributeDrillState="1"/>
  </pivotFields>
  <rowFields count="1">
    <field x="5"/>
  </rowFields>
  <rowItems count="4">
    <i>
      <x/>
    </i>
    <i>
      <x v="1"/>
    </i>
    <i>
      <x v="2"/>
    </i>
    <i>
      <x v="3"/>
    </i>
  </rowItems>
  <colFields count="1">
    <field x="-2"/>
  </colFields>
  <colItems count="5">
    <i>
      <x/>
    </i>
    <i i="1">
      <x v="1"/>
    </i>
    <i i="2">
      <x v="2"/>
    </i>
    <i i="3">
      <x v="3"/>
    </i>
    <i i="4">
      <x v="4"/>
    </i>
  </colItems>
  <dataFields count="5">
    <dataField name="Transaction" fld="0" subtotal="count" baseField="0" baseItem="0"/>
    <dataField name=" Units Sold" fld="1" baseField="0" baseItem="0"/>
    <dataField name=" Revenue" fld="2" baseField="0" baseItem="0"/>
    <dataField name=" COGS" fld="3" baseField="0" baseItem="0"/>
    <dataField name=" Profit" fld="4" baseField="0" baseItem="0"/>
  </dataFields>
  <formats count="6">
    <format dxfId="20">
      <pivotArea outline="0" collapsedLevelsAreSubtotals="1" fieldPosition="0"/>
    </format>
    <format dxfId="19">
      <pivotArea type="all" dataOnly="0" outline="0" fieldPosition="0"/>
    </format>
    <format dxfId="18">
      <pivotArea outline="0" collapsedLevelsAreSubtotals="1" fieldPosition="0"/>
    </format>
    <format dxfId="17">
      <pivotArea field="5" type="button" dataOnly="0" labelOnly="1" outline="0" axis="axisRow" fieldPosition="0"/>
    </format>
    <format dxfId="16">
      <pivotArea dataOnly="0" labelOnly="1" outline="0" fieldPosition="0">
        <references count="1">
          <reference field="5" count="0"/>
        </references>
      </pivotArea>
    </format>
    <format dxfId="15">
      <pivotArea dataOnly="0" labelOnly="1" outline="0" fieldPosition="0">
        <references count="1">
          <reference field="4294967294" count="5">
            <x v="0"/>
            <x v="1"/>
            <x v="2"/>
            <x v="3"/>
            <x v="4"/>
          </reference>
        </references>
      </pivotArea>
    </format>
  </formats>
  <pivotHierarchies count="2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 Units Sold"/>
    <pivotHierarchy dragToData="1" caption=" COGS"/>
    <pivotHierarchy dragToData="1" caption=" Profit"/>
    <pivotHierarchy dragToData="1" caption=" Revenue"/>
    <pivotHierarchy dragToData="1"/>
    <pivotHierarchy dragToData="1" caption="Transaction"/>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1000000 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F8A0F25-9055-40B0-8025-AC084C08169A}" name="PivotTable3" cacheId="341" applyNumberFormats="0" applyBorderFormats="0" applyFontFormats="0" applyPatternFormats="0" applyAlignmentFormats="0" applyWidthHeightFormats="1" dataCaption="Values" tag="2a96a188-332e-4c9e-b408-3064441d3c5b" updatedVersion="8" minRefreshableVersion="3" subtotalHiddenItems="1" rowGrandTotals="0" colGrandTotals="0" itemPrintTitles="1" createdVersion="5" indent="0" compact="0" compactData="0" multipleFieldFilters="0" chartFormat="4">
  <location ref="AA3:AB6" firstHeaderRow="1" firstDataRow="1" firstDataCol="1"/>
  <pivotFields count="3">
    <pivotField dataField="1" compact="0" outline="0" subtotalTop="0" showAll="0" defaultSubtotal="0"/>
    <pivotField axis="axisRow" compact="0" allDrilled="1" outline="0" subtotalTop="0" showAll="0" dataSourceSort="1" defaultSubtotal="0" defaultAttributeDrillState="1">
      <items count="3">
        <item x="0"/>
        <item x="1"/>
        <item x="2"/>
      </items>
    </pivotField>
    <pivotField compact="0" allDrilled="1" outline="0" subtotalTop="0" showAll="0" dataSourceSort="1" defaultSubtotal="0" defaultAttributeDrillState="1"/>
  </pivotFields>
  <rowFields count="1">
    <field x="1"/>
  </rowFields>
  <rowItems count="3">
    <i>
      <x/>
    </i>
    <i>
      <x v="1"/>
    </i>
    <i>
      <x v="2"/>
    </i>
  </rowItems>
  <colItems count="1">
    <i/>
  </colItems>
  <dataFields count="1">
    <dataField name="Units Sold" fld="0" baseField="0" baseItem="0" numFmtId="164"/>
  </dataFields>
  <formats count="6">
    <format dxfId="26">
      <pivotArea outline="0" collapsedLevelsAreSubtotals="1" fieldPosition="0"/>
    </format>
    <format dxfId="25">
      <pivotArea type="all" dataOnly="0" outline="0" fieldPosition="0"/>
    </format>
    <format dxfId="24">
      <pivotArea outline="0" collapsedLevelsAreSubtotals="1" fieldPosition="0"/>
    </format>
    <format dxfId="23">
      <pivotArea field="1" type="button" dataOnly="0" labelOnly="1" outline="0" axis="axisRow" fieldPosition="0"/>
    </format>
    <format dxfId="22">
      <pivotArea dataOnly="0" labelOnly="1" outline="0" fieldPosition="0">
        <references count="1">
          <reference field="1" count="0"/>
        </references>
      </pivotArea>
    </format>
    <format dxfId="21">
      <pivotArea dataOnly="0" labelOnly="1" outline="0" axis="axisValues" fieldPosition="0"/>
    </format>
  </formats>
  <chartFormats count="1">
    <chartFormat chart="2" format="4" series="1">
      <pivotArea type="data" outline="0" fieldPosition="0">
        <references count="1">
          <reference field="4294967294" count="1" selected="0">
            <x v="0"/>
          </reference>
        </references>
      </pivotArea>
    </chartFormat>
  </chartFormats>
  <pivotHierarchies count="2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Units Sol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1000000 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1A9B37B-5D81-45DF-93E8-8E555D382438}" name="PivotTable15" cacheId="344" applyNumberFormats="0" applyBorderFormats="0" applyFontFormats="0" applyPatternFormats="0" applyAlignmentFormats="0" applyWidthHeightFormats="1" dataCaption="Values" tag="629ee04d-b420-4324-b756-1af16fa5aa46" updatedVersion="8" minRefreshableVersion="3" useAutoFormatting="1" subtotalHiddenItems="1" rowGrandTotals="0" colGrandTotals="0" itemPrintTitles="1" createdVersion="5" indent="0" compact="0" compactData="0" multipleFieldFilters="0" chartFormat="4">
  <location ref="AN4:AN189" firstHeaderRow="1" firstDataRow="1" firstDataCol="1"/>
  <pivotFields count="1">
    <pivotField axis="axisRow" compact="0" allDrilled="1" outline="0"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formats count="7">
    <format dxfId="33">
      <pivotArea outline="0" collapsedLevelsAreSubtotals="1" fieldPosition="0"/>
    </format>
    <format dxfId="32">
      <pivotArea type="all" dataOnly="0" outline="0" fieldPosition="0"/>
    </format>
    <format dxfId="31">
      <pivotArea field="0" type="button" dataOnly="0" labelOnly="1" outline="0" axis="axisRow" fieldPosition="0"/>
    </format>
    <format dxfId="30">
      <pivotArea dataOnly="0" labelOnly="1" outline="0"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9">
      <pivotArea dataOnly="0" labelOnly="1" outline="0"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8">
      <pivotArea dataOnly="0" labelOnly="1" outline="0"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7">
      <pivotArea dataOnly="0" labelOnly="1" outline="0" fieldPosition="0">
        <references count="1">
          <reference field="0" count="35">
            <x v="150"/>
            <x v="151"/>
            <x v="152"/>
            <x v="153"/>
            <x v="154"/>
            <x v="155"/>
            <x v="156"/>
            <x v="157"/>
            <x v="158"/>
            <x v="159"/>
            <x v="160"/>
            <x v="161"/>
            <x v="162"/>
            <x v="163"/>
            <x v="164"/>
            <x v="165"/>
            <x v="166"/>
            <x v="167"/>
            <x v="168"/>
            <x v="169"/>
            <x v="170"/>
            <x v="171"/>
            <x v="172"/>
            <x v="173"/>
            <x v="174"/>
            <x v="175"/>
            <x v="176"/>
            <x v="177"/>
            <x v="178"/>
            <x v="179"/>
            <x v="180"/>
            <x v="181"/>
            <x v="182"/>
            <x v="183"/>
            <x v="184"/>
          </reference>
        </references>
      </pivotArea>
    </format>
  </formats>
  <pivotHierarchies count="2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Units Sol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1000000 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90C49D5-FD0F-4422-A9E4-607100E91BA0}" name="PivotTable6" cacheId="356" applyNumberFormats="0" applyBorderFormats="0" applyFontFormats="0" applyPatternFormats="0" applyAlignmentFormats="0" applyWidthHeightFormats="1" dataCaption="Values" tag="741d4944-392a-46ef-b941-b47a345fd155" updatedVersion="8" minRefreshableVersion="3" subtotalHiddenItems="1" rowGrandTotals="0" colGrandTotals="0" itemPrintTitles="1" createdVersion="5" indent="0" compact="0" compactData="0" multipleFieldFilters="0" chartFormat="3">
  <location ref="AF4:AK11" firstHeaderRow="0" firstDataRow="1" firstDataCol="1"/>
  <pivotFields count="7">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axis="axisRow" compact="0" allDrilled="1" outline="0"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compact="0" allDrilled="1" outline="0" subtotalTop="0" showAll="0" dataSourceSort="1" defaultSubtotal="0" defaultAttributeDrillState="1"/>
  </pivotFields>
  <rowFields count="1">
    <field x="5"/>
  </rowFields>
  <rowItems count="7">
    <i>
      <x v="6"/>
    </i>
    <i>
      <x v="3"/>
    </i>
    <i>
      <x/>
    </i>
    <i>
      <x v="4"/>
    </i>
    <i>
      <x v="2"/>
    </i>
    <i>
      <x v="1"/>
    </i>
    <i>
      <x v="5"/>
    </i>
  </rowItems>
  <colFields count="1">
    <field x="-2"/>
  </colFields>
  <colItems count="5">
    <i>
      <x/>
    </i>
    <i i="1">
      <x v="1"/>
    </i>
    <i i="2">
      <x v="2"/>
    </i>
    <i i="3">
      <x v="3"/>
    </i>
    <i i="4">
      <x v="4"/>
    </i>
  </colItems>
  <dataFields count="5">
    <dataField name="Transaction" fld="0" subtotal="count" baseField="0" baseItem="0"/>
    <dataField name=" Units Sold" fld="1" baseField="0" baseItem="0"/>
    <dataField name=" Revenue" fld="2" baseField="0" baseItem="0"/>
    <dataField name=" COGS" fld="3" baseField="0" baseItem="0"/>
    <dataField name=" Profit" fld="4" baseField="0" baseItem="0"/>
  </dataFields>
  <formats count="6">
    <format dxfId="39">
      <pivotArea outline="0" collapsedLevelsAreSubtotals="1" fieldPosition="0"/>
    </format>
    <format dxfId="38">
      <pivotArea type="all" dataOnly="0" outline="0" fieldPosition="0"/>
    </format>
    <format dxfId="37">
      <pivotArea outline="0" collapsedLevelsAreSubtotals="1" fieldPosition="0"/>
    </format>
    <format dxfId="36">
      <pivotArea field="5" type="button" dataOnly="0" labelOnly="1" outline="0" axis="axisRow" fieldPosition="0"/>
    </format>
    <format dxfId="35">
      <pivotArea dataOnly="0" labelOnly="1" outline="0" fieldPosition="0">
        <references count="1">
          <reference field="5" count="0"/>
        </references>
      </pivotArea>
    </format>
    <format dxfId="34">
      <pivotArea dataOnly="0" labelOnly="1" outline="0" fieldPosition="0">
        <references count="1">
          <reference field="4294967294" count="5">
            <x v="0"/>
            <x v="1"/>
            <x v="2"/>
            <x v="3"/>
            <x v="4"/>
          </reference>
        </references>
      </pivotArea>
    </format>
  </formats>
  <pivotHierarchies count="2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 Units Sold"/>
    <pivotHierarchy dragToData="1" caption=" COGS"/>
    <pivotHierarchy dragToData="1" caption=" Profit"/>
    <pivotHierarchy dragToData="1" caption=" Revenue"/>
    <pivotHierarchy dragToData="1"/>
    <pivotHierarchy dragToData="1" caption="Transaction"/>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1000000 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370B1F3-F04D-4A41-AA4A-19B2EE8D46F4}" name="PivotTable17" cacheId="347" applyNumberFormats="0" applyBorderFormats="0" applyFontFormats="0" applyPatternFormats="0" applyAlignmentFormats="0" applyWidthHeightFormats="1" dataCaption="Values" tag="539622fa-e21f-4ae3-9884-18d5b435ffaa" updatedVersion="8" minRefreshableVersion="3" subtotalHiddenItems="1" rowGrandTotals="0" colGrandTotals="0" itemPrintTitles="1" createdVersion="5" indent="0" compact="0" compactData="0" multipleFieldFilters="0" chartFormat="3">
  <location ref="AS5:AX7" firstHeaderRow="0" firstDataRow="1" firstDataCol="1"/>
  <pivotFields count="8">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compact="0" allDrilled="1" outline="0" subtotalTop="0" showAll="0" dataSourceSort="1" defaultSubtotal="0" defaultAttributeDrillState="1">
      <items count="2">
        <item x="0"/>
        <item x="1"/>
      </items>
    </pivotField>
    <pivotField compact="0" allDrilled="1" outline="0" subtotalTop="0" showAll="0" dataSourceSort="1" defaultSubtotal="0" defaultAttributeDrillState="1"/>
  </pivotFields>
  <rowFields count="1">
    <field x="6"/>
  </rowFields>
  <rowItems count="2">
    <i>
      <x/>
    </i>
    <i>
      <x v="1"/>
    </i>
  </rowItems>
  <colFields count="1">
    <field x="-2"/>
  </colFields>
  <colItems count="5">
    <i>
      <x/>
    </i>
    <i i="1">
      <x v="1"/>
    </i>
    <i i="2">
      <x v="2"/>
    </i>
    <i i="3">
      <x v="3"/>
    </i>
    <i i="4">
      <x v="4"/>
    </i>
  </colItems>
  <dataFields count="5">
    <dataField name="Transaction" fld="0" subtotal="count" baseField="0" baseItem="0"/>
    <dataField name=" Units Sold" fld="1" baseField="0" baseItem="0"/>
    <dataField name=" Revenue" fld="2" baseField="0" baseItem="0"/>
    <dataField name=" COGS" fld="3" baseField="0" baseItem="0"/>
    <dataField name=" Profit" fld="4" baseField="0" baseItem="0"/>
  </dataFields>
  <formats count="6">
    <format dxfId="45">
      <pivotArea outline="0" collapsedLevelsAreSubtotals="1" fieldPosition="0"/>
    </format>
    <format dxfId="44">
      <pivotArea type="all" dataOnly="0" outline="0" fieldPosition="0"/>
    </format>
    <format dxfId="43">
      <pivotArea outline="0" collapsedLevelsAreSubtotals="1" fieldPosition="0"/>
    </format>
    <format dxfId="42">
      <pivotArea field="6" type="button" dataOnly="0" labelOnly="1" outline="0" axis="axisRow" fieldPosition="0"/>
    </format>
    <format dxfId="41">
      <pivotArea dataOnly="0" labelOnly="1" outline="0" fieldPosition="0">
        <references count="1">
          <reference field="6" count="0"/>
        </references>
      </pivotArea>
    </format>
    <format dxfId="40">
      <pivotArea dataOnly="0" labelOnly="1" outline="0" fieldPosition="0">
        <references count="1">
          <reference field="4294967294" count="5">
            <x v="0"/>
            <x v="1"/>
            <x v="2"/>
            <x v="3"/>
            <x v="4"/>
          </reference>
        </references>
      </pivotArea>
    </format>
  </formats>
  <pivotHierarchies count="2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 Units Sold"/>
    <pivotHierarchy dragToData="1" caption=" COGS"/>
    <pivotHierarchy dragToData="1" caption=" Profit"/>
    <pivotHierarchy dragToData="1" caption=" Revenue"/>
    <pivotHierarchy dragToData="1"/>
    <pivotHierarchy dragToData="1" caption="Transaction"/>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1000000 Sales Recor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D1BEDC7-076B-45B2-9B68-CF6B2A788A55}" name="PivotTable20" cacheId="350" applyNumberFormats="0" applyBorderFormats="0" applyFontFormats="0" applyPatternFormats="0" applyAlignmentFormats="0" applyWidthHeightFormats="1" dataCaption="Values" tag="3cb38490-4492-42e8-be33-2ba6ff430ab6" updatedVersion="8" minRefreshableVersion="3" useAutoFormatting="1" subtotalHiddenItems="1" rowGrandTotals="0" colGrandTotals="0" itemPrintTitles="1" createdVersion="5" indent="0" compact="0" compactData="0" multipleFieldFilters="0" chartFormat="3">
  <location ref="BA6:BF18" firstHeaderRow="0" firstDataRow="1" firstDataCol="1"/>
  <pivotFields count="8">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compact="0" allDrilled="1" outline="0" subtotalTop="0" showAll="0" dataSourceSort="1" defaultSubtotal="0" defaultAttributeDrillState="1">
      <items count="12">
        <item x="0"/>
        <item x="1"/>
        <item x="2"/>
        <item x="3"/>
        <item x="4"/>
        <item x="5"/>
        <item x="6"/>
        <item x="7"/>
        <item x="8"/>
        <item x="9"/>
        <item x="10"/>
        <item x="11"/>
      </items>
    </pivotField>
    <pivotField compact="0" allDrilled="1" outline="0" subtotalTop="0" showAll="0" dataSourceSort="1" defaultSubtotal="0" defaultAttributeDrillState="1"/>
  </pivotFields>
  <rowFields count="1">
    <field x="6"/>
  </rowFields>
  <rowItems count="12">
    <i>
      <x/>
    </i>
    <i>
      <x v="1"/>
    </i>
    <i>
      <x v="2"/>
    </i>
    <i>
      <x v="3"/>
    </i>
    <i>
      <x v="4"/>
    </i>
    <i>
      <x v="5"/>
    </i>
    <i>
      <x v="6"/>
    </i>
    <i>
      <x v="7"/>
    </i>
    <i>
      <x v="8"/>
    </i>
    <i>
      <x v="9"/>
    </i>
    <i>
      <x v="10"/>
    </i>
    <i>
      <x v="11"/>
    </i>
  </rowItems>
  <colFields count="1">
    <field x="-2"/>
  </colFields>
  <colItems count="5">
    <i>
      <x/>
    </i>
    <i i="1">
      <x v="1"/>
    </i>
    <i i="2">
      <x v="2"/>
    </i>
    <i i="3">
      <x v="3"/>
    </i>
    <i i="4">
      <x v="4"/>
    </i>
  </colItems>
  <dataFields count="5">
    <dataField name="Transaction" fld="0" subtotal="count" baseField="0" baseItem="0"/>
    <dataField name=" Units Sold" fld="1" baseField="0" baseItem="0"/>
    <dataField name=" Revenue" fld="2" baseField="0" baseItem="0"/>
    <dataField name=" COGS" fld="3" baseField="0" baseItem="0"/>
    <dataField name=" Profit" fld="4" baseField="0" baseItem="0"/>
  </dataFields>
  <formats count="6">
    <format dxfId="51">
      <pivotArea outline="0" collapsedLevelsAreSubtotals="1" fieldPosition="0"/>
    </format>
    <format dxfId="50">
      <pivotArea type="all" dataOnly="0" outline="0" fieldPosition="0"/>
    </format>
    <format dxfId="49">
      <pivotArea outline="0" collapsedLevelsAreSubtotals="1" fieldPosition="0"/>
    </format>
    <format dxfId="48">
      <pivotArea field="6" type="button" dataOnly="0" labelOnly="1" outline="0" axis="axisRow" fieldPosition="0"/>
    </format>
    <format dxfId="47">
      <pivotArea dataOnly="0" labelOnly="1" outline="0" fieldPosition="0">
        <references count="1">
          <reference field="6" count="0"/>
        </references>
      </pivotArea>
    </format>
    <format dxfId="46">
      <pivotArea dataOnly="0" labelOnly="1" outline="0" fieldPosition="0">
        <references count="1">
          <reference field="4294967294" count="5">
            <x v="0"/>
            <x v="1"/>
            <x v="2"/>
            <x v="3"/>
            <x v="4"/>
          </reference>
        </references>
      </pivotArea>
    </format>
  </formats>
  <pivotHierarchies count="2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 Units Sold"/>
    <pivotHierarchy dragToData="1" caption=" COGS"/>
    <pivotHierarchy dragToData="1" caption=" Profit"/>
    <pivotHierarchy dragToData="1" caption=" Revenue"/>
    <pivotHierarchy dragToData="1"/>
    <pivotHierarchy dragToData="1" caption="Transaction"/>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1000000 Sales Record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3371A5F-067F-429B-BA25-87FF64E24F14}" sourceName="[1000000 Sales Records].[Country]">
  <pivotTables>
    <pivotTable tabId="3" name="PivotTable1"/>
    <pivotTable tabId="3" name="PivotTable2"/>
    <pivotTable tabId="3" name="PivotTable3"/>
    <pivotTable tabId="3" name="PivotTable15"/>
    <pivotTable tabId="3" name="PivotTable17"/>
    <pivotTable tabId="3" name="PivotTable20"/>
    <pivotTable tabId="3" name="PivotTable23"/>
    <pivotTable tabId="3" name="PivotTable6"/>
  </pivotTables>
  <data>
    <olap pivotCacheId="1953036989">
      <levels count="2">
        <level uniqueName="[1000000 Sales Records].[Country].[(All)]" sourceCaption="(All)" count="0"/>
        <level uniqueName="[1000000 Sales Records].[Country].[Country]" sourceCaption="Country" count="185">
          <ranges>
            <range startItem="0">
              <i n="[1000000 Sales Records].[Country].&amp;[Afghanistan]" c="Afghanistan"/>
              <i n="[1000000 Sales Records].[Country].&amp;[Albania]" c="Albania"/>
              <i n="[1000000 Sales Records].[Country].&amp;[Algeria]" c="Algeria"/>
              <i n="[1000000 Sales Records].[Country].&amp;[Andorra]" c="Andorra"/>
              <i n="[1000000 Sales Records].[Country].&amp;[Angola]" c="Angola"/>
              <i n="[1000000 Sales Records].[Country].&amp;[Antigua and Barbuda]" c="Antigua and Barbuda"/>
              <i n="[1000000 Sales Records].[Country].&amp;[Armenia]" c="Armenia"/>
              <i n="[1000000 Sales Records].[Country].&amp;[Australia]" c="Australia"/>
              <i n="[1000000 Sales Records].[Country].&amp;[Austria]" c="Austria"/>
              <i n="[1000000 Sales Records].[Country].&amp;[Azerbaijan]" c="Azerbaijan"/>
              <i n="[1000000 Sales Records].[Country].&amp;[Bahrain]" c="Bahrain"/>
              <i n="[1000000 Sales Records].[Country].&amp;[Bangladesh]" c="Bangladesh"/>
              <i n="[1000000 Sales Records].[Country].&amp;[Barbados]" c="Barbados"/>
              <i n="[1000000 Sales Records].[Country].&amp;[Belarus]" c="Belarus"/>
              <i n="[1000000 Sales Records].[Country].&amp;[Belgium]" c="Belgium"/>
              <i n="[1000000 Sales Records].[Country].&amp;[Belize]" c="Belize"/>
              <i n="[1000000 Sales Records].[Country].&amp;[Benin]" c="Benin"/>
              <i n="[1000000 Sales Records].[Country].&amp;[Bhutan]" c="Bhutan"/>
              <i n="[1000000 Sales Records].[Country].&amp;[Bosnia and Herzegovina]" c="Bosnia and Herzegovina"/>
              <i n="[1000000 Sales Records].[Country].&amp;[Botswana]" c="Botswana"/>
              <i n="[1000000 Sales Records].[Country].&amp;[Brunei]" c="Brunei"/>
              <i n="[1000000 Sales Records].[Country].&amp;[Bulgaria]" c="Bulgaria"/>
              <i n="[1000000 Sales Records].[Country].&amp;[Burkina Faso]" c="Burkina Faso"/>
              <i n="[1000000 Sales Records].[Country].&amp;[Burundi]" c="Burundi"/>
              <i n="[1000000 Sales Records].[Country].&amp;[Cambodia]" c="Cambodia"/>
              <i n="[1000000 Sales Records].[Country].&amp;[Cameroon]" c="Cameroon"/>
              <i n="[1000000 Sales Records].[Country].&amp;[Canada]" c="Canada"/>
              <i n="[1000000 Sales Records].[Country].&amp;[Cape Verde]" c="Cape Verde"/>
              <i n="[1000000 Sales Records].[Country].&amp;[Central African Republic]" c="Central African Republic"/>
              <i n="[1000000 Sales Records].[Country].&amp;[Chad]" c="Chad"/>
              <i n="[1000000 Sales Records].[Country].&amp;[China]" c="China"/>
              <i n="[1000000 Sales Records].[Country].&amp;[Comoros]" c="Comoros"/>
              <i n="[1000000 Sales Records].[Country].&amp;[Costa Rica]" c="Costa Rica"/>
              <i n="[1000000 Sales Records].[Country].&amp;[Cote d'Ivoire]" c="Cote d'Ivoire"/>
              <i n="[1000000 Sales Records].[Country].&amp;[Croatia]" c="Croatia"/>
              <i n="[1000000 Sales Records].[Country].&amp;[Cuba]" c="Cuba"/>
              <i n="[1000000 Sales Records].[Country].&amp;[Cyprus]" c="Cyprus"/>
              <i n="[1000000 Sales Records].[Country].&amp;[Czech Republic]" c="Czech Republic"/>
              <i n="[1000000 Sales Records].[Country].&amp;[Democratic Republic of the Congo]" c="Democratic Republic of the Congo"/>
              <i n="[1000000 Sales Records].[Country].&amp;[Denmark]" c="Denmark"/>
              <i n="[1000000 Sales Records].[Country].&amp;[Djibouti]" c="Djibouti"/>
              <i n="[1000000 Sales Records].[Country].&amp;[Dominica]" c="Dominica"/>
              <i n="[1000000 Sales Records].[Country].&amp;[Dominican Republic]" c="Dominican Republic"/>
              <i n="[1000000 Sales Records].[Country].&amp;[East Timor]" c="East Timor"/>
              <i n="[1000000 Sales Records].[Country].&amp;[Egypt]" c="Egypt"/>
              <i n="[1000000 Sales Records].[Country].&amp;[El Salvador]" c="El Salvador"/>
              <i n="[1000000 Sales Records].[Country].&amp;[Equatorial Guinea]" c="Equatorial Guinea"/>
              <i n="[1000000 Sales Records].[Country].&amp;[Eritrea]" c="Eritrea"/>
              <i n="[1000000 Sales Records].[Country].&amp;[Estonia]" c="Estonia"/>
              <i n="[1000000 Sales Records].[Country].&amp;[Ethiopia]" c="Ethiopia"/>
              <i n="[1000000 Sales Records].[Country].&amp;[Federated States of Micronesia]" c="Federated States of Micronesia"/>
              <i n="[1000000 Sales Records].[Country].&amp;[Fiji]" c="Fiji"/>
              <i n="[1000000 Sales Records].[Country].&amp;[Finland]" c="Finland"/>
              <i n="[1000000 Sales Records].[Country].&amp;[France]" c="France"/>
              <i n="[1000000 Sales Records].[Country].&amp;[Gabon]" c="Gabon"/>
              <i n="[1000000 Sales Records].[Country].&amp;[Georgia]" c="Georgia"/>
              <i n="[1000000 Sales Records].[Country].&amp;[Germany]" c="Germany"/>
              <i n="[1000000 Sales Records].[Country].&amp;[Ghana]" c="Ghana"/>
              <i n="[1000000 Sales Records].[Country].&amp;[Greece]" c="Greece"/>
              <i n="[1000000 Sales Records].[Country].&amp;[Greenland]" c="Greenland"/>
              <i n="[1000000 Sales Records].[Country].&amp;[Grenada]" c="Grenada"/>
              <i n="[1000000 Sales Records].[Country].&amp;[Guatemala]" c="Guatemala"/>
              <i n="[1000000 Sales Records].[Country].&amp;[Guinea]" c="Guinea"/>
              <i n="[1000000 Sales Records].[Country].&amp;[Guinea-Bissau]" c="Guinea-Bissau"/>
              <i n="[1000000 Sales Records].[Country].&amp;[Haiti]" c="Haiti"/>
              <i n="[1000000 Sales Records].[Country].&amp;[Honduras]" c="Honduras"/>
              <i n="[1000000 Sales Records].[Country].&amp;[Hungary]" c="Hungary"/>
              <i n="[1000000 Sales Records].[Country].&amp;[Iceland]" c="Iceland"/>
              <i n="[1000000 Sales Records].[Country].&amp;[India]" c="India"/>
              <i n="[1000000 Sales Records].[Country].&amp;[Indonesia]" c="Indonesia"/>
              <i n="[1000000 Sales Records].[Country].&amp;[Iran]" c="Iran"/>
              <i n="[1000000 Sales Records].[Country].&amp;[Iraq]" c="Iraq"/>
              <i n="[1000000 Sales Records].[Country].&amp;[Ireland]" c="Ireland"/>
              <i n="[1000000 Sales Records].[Country].&amp;[Israel]" c="Israel"/>
              <i n="[1000000 Sales Records].[Country].&amp;[Italy]" c="Italy"/>
              <i n="[1000000 Sales Records].[Country].&amp;[Jamaica]" c="Jamaica"/>
              <i n="[1000000 Sales Records].[Country].&amp;[Japan]" c="Japan"/>
              <i n="[1000000 Sales Records].[Country].&amp;[Jordan]" c="Jordan"/>
              <i n="[1000000 Sales Records].[Country].&amp;[Kazakhstan]" c="Kazakhstan"/>
              <i n="[1000000 Sales Records].[Country].&amp;[Kenya]" c="Kenya"/>
              <i n="[1000000 Sales Records].[Country].&amp;[Kiribati]" c="Kiribati"/>
              <i n="[1000000 Sales Records].[Country].&amp;[Kosovo]" c="Kosovo"/>
              <i n="[1000000 Sales Records].[Country].&amp;[Kuwait]" c="Kuwait"/>
              <i n="[1000000 Sales Records].[Country].&amp;[Kyrgyzstan]" c="Kyrgyzstan"/>
              <i n="[1000000 Sales Records].[Country].&amp;[Laos]" c="Laos"/>
              <i n="[1000000 Sales Records].[Country].&amp;[Latvia]" c="Latvia"/>
              <i n="[1000000 Sales Records].[Country].&amp;[Lebanon]" c="Lebanon"/>
              <i n="[1000000 Sales Records].[Country].&amp;[Lesotho]" c="Lesotho"/>
              <i n="[1000000 Sales Records].[Country].&amp;[Liberia]" c="Liberia"/>
              <i n="[1000000 Sales Records].[Country].&amp;[Libya]" c="Libya"/>
              <i n="[1000000 Sales Records].[Country].&amp;[Liechtenstein]" c="Liechtenstein"/>
              <i n="[1000000 Sales Records].[Country].&amp;[Lithuania]" c="Lithuania"/>
              <i n="[1000000 Sales Records].[Country].&amp;[Luxembourg]" c="Luxembourg"/>
              <i n="[1000000 Sales Records].[Country].&amp;[Macedonia]" c="Macedonia"/>
              <i n="[1000000 Sales Records].[Country].&amp;[Madagascar]" c="Madagascar"/>
              <i n="[1000000 Sales Records].[Country].&amp;[Malawi]" c="Malawi"/>
              <i n="[1000000 Sales Records].[Country].&amp;[Malaysia]" c="Malaysia"/>
              <i n="[1000000 Sales Records].[Country].&amp;[Maldives]" c="Maldives"/>
              <i n="[1000000 Sales Records].[Country].&amp;[Mali]" c="Mali"/>
              <i n="[1000000 Sales Records].[Country].&amp;[Malta]" c="Malta"/>
              <i n="[1000000 Sales Records].[Country].&amp;[Marshall Islands]" c="Marshall Islands"/>
              <i n="[1000000 Sales Records].[Country].&amp;[Mauritania]" c="Mauritania"/>
              <i n="[1000000 Sales Records].[Country].&amp;[Mauritius]" c="Mauritius"/>
              <i n="[1000000 Sales Records].[Country].&amp;[Mexico]" c="Mexico"/>
              <i n="[1000000 Sales Records].[Country].&amp;[Moldova]" c="Moldova"/>
              <i n="[1000000 Sales Records].[Country].&amp;[Monaco]" c="Monaco"/>
              <i n="[1000000 Sales Records].[Country].&amp;[Mongolia]" c="Mongolia"/>
              <i n="[1000000 Sales Records].[Country].&amp;[Montenegro]" c="Montenegro"/>
              <i n="[1000000 Sales Records].[Country].&amp;[Morocco]" c="Morocco"/>
              <i n="[1000000 Sales Records].[Country].&amp;[Mozambique]" c="Mozambique"/>
              <i n="[1000000 Sales Records].[Country].&amp;[Myanmar]" c="Myanmar"/>
              <i n="[1000000 Sales Records].[Country].&amp;[Namibia]" c="Namibia"/>
              <i n="[1000000 Sales Records].[Country].&amp;[Nauru]" c="Nauru"/>
              <i n="[1000000 Sales Records].[Country].&amp;[Nepal]" c="Nepal"/>
              <i n="[1000000 Sales Records].[Country].&amp;[Netherlands]" c="Netherlands"/>
              <i n="[1000000 Sales Records].[Country].&amp;[New Zealand]" c="New Zealand"/>
              <i n="[1000000 Sales Records].[Country].&amp;[Nicaragua]" c="Nicaragua"/>
              <i n="[1000000 Sales Records].[Country].&amp;[Niger]" c="Niger"/>
              <i n="[1000000 Sales Records].[Country].&amp;[Nigeria]" c="Nigeria"/>
              <i n="[1000000 Sales Records].[Country].&amp;[North Korea]" c="North Korea"/>
              <i n="[1000000 Sales Records].[Country].&amp;[Norway]" c="Norway"/>
              <i n="[1000000 Sales Records].[Country].&amp;[Oman]" c="Oman"/>
              <i n="[1000000 Sales Records].[Country].&amp;[Pakistan]" c="Pakistan"/>
              <i n="[1000000 Sales Records].[Country].&amp;[Palau]" c="Palau"/>
              <i n="[1000000 Sales Records].[Country].&amp;[Panama]" c="Panama"/>
              <i n="[1000000 Sales Records].[Country].&amp;[Papua New Guinea]" c="Papua New Guinea"/>
              <i n="[1000000 Sales Records].[Country].&amp;[Philippines]" c="Philippines"/>
              <i n="[1000000 Sales Records].[Country].&amp;[Poland]" c="Poland"/>
              <i n="[1000000 Sales Records].[Country].&amp;[Portugal]" c="Portugal"/>
              <i n="[1000000 Sales Records].[Country].&amp;[Qatar]" c="Qatar"/>
              <i n="[1000000 Sales Records].[Country].&amp;[Republic of the Congo]" c="Republic of the Congo"/>
              <i n="[1000000 Sales Records].[Country].&amp;[Romania]" c="Romania"/>
              <i n="[1000000 Sales Records].[Country].&amp;[Russia]" c="Russia"/>
              <i n="[1000000 Sales Records].[Country].&amp;[Rwanda]" c="Rwanda"/>
              <i n="[1000000 Sales Records].[Country].&amp;[Saint Kitts and Nevis]" c="Saint Kitts and Nevis"/>
              <i n="[1000000 Sales Records].[Country].&amp;[Saint Lucia]" c="Saint Lucia"/>
              <i n="[1000000 Sales Records].[Country].&amp;[Saint Vincent and the Grenadines]" c="Saint Vincent and the Grenadines"/>
              <i n="[1000000 Sales Records].[Country].&amp;[Samoa]" c="Samoa"/>
              <i n="[1000000 Sales Records].[Country].&amp;[San Marino]" c="San Marino"/>
              <i n="[1000000 Sales Records].[Country].&amp;[Sao Tome and Principe]" c="Sao Tome and Principe"/>
              <i n="[1000000 Sales Records].[Country].&amp;[Saudi Arabia]" c="Saudi Arabia"/>
              <i n="[1000000 Sales Records].[Country].&amp;[Senegal]" c="Senegal"/>
              <i n="[1000000 Sales Records].[Country].&amp;[Serbia]" c="Serbia"/>
              <i n="[1000000 Sales Records].[Country].&amp;[Seychelles]" c="Seychelles"/>
              <i n="[1000000 Sales Records].[Country].&amp;[Sierra Leone]" c="Sierra Leone"/>
              <i n="[1000000 Sales Records].[Country].&amp;[Singapore]" c="Singapore"/>
              <i n="[1000000 Sales Records].[Country].&amp;[Slovakia]" c="Slovakia"/>
              <i n="[1000000 Sales Records].[Country].&amp;[Slovenia]" c="Slovenia"/>
              <i n="[1000000 Sales Records].[Country].&amp;[Solomon Islands]" c="Solomon Islands"/>
              <i n="[1000000 Sales Records].[Country].&amp;[Somalia]" c="Somalia"/>
              <i n="[1000000 Sales Records].[Country].&amp;[South Africa]" c="South Africa"/>
              <i n="[1000000 Sales Records].[Country].&amp;[South Korea]" c="South Korea"/>
              <i n="[1000000 Sales Records].[Country].&amp;[South Sudan]" c="South Sudan"/>
              <i n="[1000000 Sales Records].[Country].&amp;[Spain]" c="Spain"/>
              <i n="[1000000 Sales Records].[Country].&amp;[Sri Lanka]" c="Sri Lanka"/>
              <i n="[1000000 Sales Records].[Country].&amp;[Sudan]" c="Sudan"/>
              <i n="[1000000 Sales Records].[Country].&amp;[Swaziland]" c="Swaziland"/>
              <i n="[1000000 Sales Records].[Country].&amp;[Sweden]" c="Sweden"/>
              <i n="[1000000 Sales Records].[Country].&amp;[Switzerland]" c="Switzerland"/>
              <i n="[1000000 Sales Records].[Country].&amp;[Syria]" c="Syria"/>
              <i n="[1000000 Sales Records].[Country].&amp;[Taiwan]" c="Taiwan"/>
              <i n="[1000000 Sales Records].[Country].&amp;[Tajikistan]" c="Tajikistan"/>
              <i n="[1000000 Sales Records].[Country].&amp;[Tanzania]" c="Tanzania"/>
              <i n="[1000000 Sales Records].[Country].&amp;[Thailand]" c="Thailand"/>
              <i n="[1000000 Sales Records].[Country].&amp;[The Bahamas]" c="The Bahamas"/>
              <i n="[1000000 Sales Records].[Country].&amp;[The Gambia]" c="The Gambia"/>
              <i n="[1000000 Sales Records].[Country].&amp;[Togo]" c="Togo"/>
              <i n="[1000000 Sales Records].[Country].&amp;[Tonga]" c="Tonga"/>
              <i n="[1000000 Sales Records].[Country].&amp;[Trinidad and Tobago]" c="Trinidad and Tobago"/>
              <i n="[1000000 Sales Records].[Country].&amp;[Tunisia]" c="Tunisia"/>
              <i n="[1000000 Sales Records].[Country].&amp;[Turkey]" c="Turkey"/>
              <i n="[1000000 Sales Records].[Country].&amp;[Turkmenistan]" c="Turkmenistan"/>
              <i n="[1000000 Sales Records].[Country].&amp;[Tuvalu]" c="Tuvalu"/>
              <i n="[1000000 Sales Records].[Country].&amp;[Uganda]" c="Uganda"/>
              <i n="[1000000 Sales Records].[Country].&amp;[Ukraine]" c="Ukraine"/>
              <i n="[1000000 Sales Records].[Country].&amp;[United Arab Emirates]" c="United Arab Emirates"/>
              <i n="[1000000 Sales Records].[Country].&amp;[United Kingdom]" c="United Kingdom"/>
              <i n="[1000000 Sales Records].[Country].&amp;[United States of America]" c="United States of America"/>
              <i n="[1000000 Sales Records].[Country].&amp;[Uzbekistan]" c="Uzbekistan"/>
              <i n="[1000000 Sales Records].[Country].&amp;[Vanuatu]" c="Vanuatu"/>
              <i n="[1000000 Sales Records].[Country].&amp;[Vatican City]" c="Vatican City"/>
              <i n="[1000000 Sales Records].[Country].&amp;[Vietnam]" c="Vietnam"/>
              <i n="[1000000 Sales Records].[Country].&amp;[Yemen]" c="Yemen"/>
              <i n="[1000000 Sales Records].[Country].&amp;[Zambia]" c="Zambia"/>
              <i n="[1000000 Sales Records].[Country].&amp;[Zimbabwe]" c="Zimbabwe"/>
            </range>
          </ranges>
        </level>
      </levels>
      <selections count="1">
        <selection n="[1000000 Sales Records].[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Year" xr10:uid="{E4C4BAEF-3DB2-45BD-977F-49C91D568A5C}" sourceName="[1000000 Sales Records].[Order Date (Year)]">
  <pivotTables>
    <pivotTable tabId="3" name="PivotTable1"/>
    <pivotTable tabId="3" name="PivotTable2"/>
    <pivotTable tabId="3" name="PivotTable3"/>
    <pivotTable tabId="3" name="PivotTable6"/>
    <pivotTable tabId="3" name="PivotTable15"/>
    <pivotTable tabId="3" name="PivotTable17"/>
    <pivotTable tabId="3" name="PivotTable20"/>
    <pivotTable tabId="3" name="PivotTable23"/>
  </pivotTables>
  <data>
    <olap pivotCacheId="1953036989">
      <levels count="2">
        <level uniqueName="[1000000 Sales Records].[Order Date (Year)].[(All)]" sourceCaption="(All)" count="0"/>
        <level uniqueName="[1000000 Sales Records].[Order Date (Year)].[Order Date (Year)]" sourceCaption="Order Date (Year)" count="8">
          <ranges>
            <range startItem="0">
              <i n="[1000000 Sales Records].[Order Date (Year)].&amp;[2010]" c="2010"/>
              <i n="[1000000 Sales Records].[Order Date (Year)].&amp;[2011]" c="2011"/>
              <i n="[1000000 Sales Records].[Order Date (Year)].&amp;[2012]" c="2012"/>
              <i n="[1000000 Sales Records].[Order Date (Year)].&amp;[2013]" c="2013"/>
              <i n="[1000000 Sales Records].[Order Date (Year)].&amp;[2014]" c="2014"/>
              <i n="[1000000 Sales Records].[Order Date (Year)].&amp;[2015]" c="2015"/>
              <i n="[1000000 Sales Records].[Order Date (Year)].&amp;[2016]" c="2016"/>
              <i n="[1000000 Sales Records].[Order Date (Year)].&amp;[2017]" c="2017"/>
            </range>
          </ranges>
        </level>
      </levels>
      <selections count="1">
        <selection n="[1000000 Sales Records].[Order 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Quarter" xr10:uid="{A6F1015A-38C3-410D-BFBE-BED49A2BD92E}" sourceName="[1000000 Sales Records].[Order Date (Quarter)]">
  <pivotTables>
    <pivotTable tabId="3" name="PivotTable3"/>
    <pivotTable tabId="3" name="PivotTable6"/>
    <pivotTable tabId="3" name="PivotTable15"/>
    <pivotTable tabId="3" name="PivotTable17"/>
    <pivotTable tabId="3" name="PivotTable20"/>
    <pivotTable tabId="3" name="PivotTable2"/>
  </pivotTables>
  <data>
    <olap pivotCacheId="1953036989">
      <levels count="2">
        <level uniqueName="[1000000 Sales Records].[Order Date (Quarter)].[(All)]" sourceCaption="(All)" count="0"/>
        <level uniqueName="[1000000 Sales Records].[Order Date (Quarter)].[Order Date (Quarter)]" sourceCaption="Order Date (Quarter)" count="4">
          <ranges>
            <range startItem="0">
              <i n="[1000000 Sales Records].[Order Date (Quarter)].&amp;[Qtr1]" c="Qtr1"/>
              <i n="[1000000 Sales Records].[Order Date (Quarter)].&amp;[Qtr2]" c="Qtr2"/>
              <i n="[1000000 Sales Records].[Order Date (Quarter)].&amp;[Qtr3]" c="Qtr3"/>
              <i n="[1000000 Sales Records].[Order Date (Quarter)].&amp;[Qtr4]" c="Qtr4"/>
            </range>
          </ranges>
        </level>
      </levels>
      <selections count="1">
        <selection n="[1000000 Sales Records].[Order Date (Qua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CB8DD055-429B-46D5-A320-2C23EDAB4E21}" cache="Slicer_Country" caption="Country" startItem="139" level="1" style="SlicerStyleLight1 2" lockedPosition="1" rowHeight="241300"/>
  <slicer name="Order Date (Year)" xr10:uid="{9DA1E842-08A8-416D-BC62-E76F59058DE0}" cache="Slicer_Order_Date__Year" caption="Year" columnCount="2" level="1" style="SlicerStyleLight1 2" lockedPosition="1" rowHeight="241300"/>
  <slicer name="Quarter" xr10:uid="{44B2871E-B02B-4A9A-9D49-21BD4614EADF}" cache="Slicer_Order_Date__Quarter" caption="Quarter" columnCount="2" level="1" style="SlicerStyleLight1 2" lockedPosition="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5.xml"/><Relationship Id="rId3" Type="http://schemas.openxmlformats.org/officeDocument/2006/relationships/vmlDrawing" Target="../drawings/vmlDrawing1.vml"/><Relationship Id="rId7" Type="http://schemas.openxmlformats.org/officeDocument/2006/relationships/ctrlProp" Target="../ctrlProps/ctrlProp4.xml"/><Relationship Id="rId2" Type="http://schemas.openxmlformats.org/officeDocument/2006/relationships/drawing" Target="../drawings/drawing1.xml"/><Relationship Id="rId1" Type="http://schemas.openxmlformats.org/officeDocument/2006/relationships/printerSettings" Target="../printerSettings/printerSettings2.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 Id="rId9"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CA0619-2CC4-4830-A8EA-04EADB598899}">
  <dimension ref="B2:BF189"/>
  <sheetViews>
    <sheetView showGridLines="0" topLeftCell="AO11" zoomScale="70" zoomScaleNormal="70" workbookViewId="0">
      <selection activeCell="L5" sqref="L5"/>
    </sheetView>
  </sheetViews>
  <sheetFormatPr defaultRowHeight="14.5" x14ac:dyDescent="0.35"/>
  <cols>
    <col min="2" max="2" width="21.1796875" bestFit="1" customWidth="1"/>
    <col min="3" max="3" width="14" customWidth="1"/>
    <col min="4" max="4" width="12.54296875" bestFit="1" customWidth="1"/>
    <col min="5" max="5" width="16.26953125" bestFit="1" customWidth="1"/>
    <col min="6" max="7" width="15.26953125" bestFit="1" customWidth="1"/>
    <col min="8" max="8" width="11.54296875" customWidth="1"/>
    <col min="9" max="9" width="22" bestFit="1" customWidth="1"/>
    <col min="10" max="10" width="16.26953125" bestFit="1" customWidth="1"/>
    <col min="11" max="11" width="14.26953125" bestFit="1" customWidth="1"/>
    <col min="12" max="14" width="16.26953125" bestFit="1" customWidth="1"/>
    <col min="15" max="16" width="11.54296875" customWidth="1"/>
    <col min="17" max="17" width="16.26953125" bestFit="1" customWidth="1"/>
    <col min="18" max="18" width="13.54296875" bestFit="1" customWidth="1"/>
    <col min="19" max="19" width="17.08984375" bestFit="1" customWidth="1"/>
    <col min="20" max="21" width="15.54296875" bestFit="1" customWidth="1"/>
    <col min="22" max="22" width="10.6328125" bestFit="1" customWidth="1"/>
    <col min="27" max="27" width="20.1796875" bestFit="1" customWidth="1"/>
    <col min="28" max="28" width="14.26953125" bestFit="1" customWidth="1"/>
    <col min="29" max="30" width="14.26953125" customWidth="1"/>
    <col min="31" max="31" width="12.54296875" bestFit="1" customWidth="1"/>
    <col min="32" max="32" width="32.453125" bestFit="1" customWidth="1"/>
    <col min="33" max="33" width="16.26953125" bestFit="1" customWidth="1"/>
    <col min="34" max="34" width="14.26953125" bestFit="1" customWidth="1"/>
    <col min="35" max="37" width="16.26953125" bestFit="1" customWidth="1"/>
    <col min="40" max="40" width="29.36328125" bestFit="1" customWidth="1"/>
    <col min="45" max="45" width="15.7265625" bestFit="1" customWidth="1"/>
    <col min="46" max="46" width="16.26953125" bestFit="1" customWidth="1"/>
    <col min="47" max="47" width="14.26953125" bestFit="1" customWidth="1"/>
    <col min="48" max="50" width="16.26953125" bestFit="1" customWidth="1"/>
    <col min="53" max="53" width="13.1796875" bestFit="1" customWidth="1"/>
    <col min="54" max="54" width="10.6328125" bestFit="1" customWidth="1"/>
    <col min="55" max="55" width="12" bestFit="1" customWidth="1"/>
    <col min="56" max="57" width="15.54296875" bestFit="1" customWidth="1"/>
    <col min="58" max="58" width="14.54296875" bestFit="1" customWidth="1"/>
  </cols>
  <sheetData>
    <row r="2" spans="2:58" x14ac:dyDescent="0.35">
      <c r="B2" s="15" t="s">
        <v>250</v>
      </c>
      <c r="I2" s="15" t="s">
        <v>243</v>
      </c>
      <c r="R2" s="15" t="s">
        <v>244</v>
      </c>
      <c r="AA2" s="15" t="s">
        <v>223</v>
      </c>
    </row>
    <row r="3" spans="2:58" x14ac:dyDescent="0.35">
      <c r="B3" s="10" t="s">
        <v>16</v>
      </c>
      <c r="C3" s="11" t="s">
        <v>22</v>
      </c>
      <c r="D3" s="11" t="s">
        <v>17</v>
      </c>
      <c r="E3" s="11" t="s">
        <v>18</v>
      </c>
      <c r="F3" s="11" t="s">
        <v>19</v>
      </c>
      <c r="G3" s="11" t="s">
        <v>20</v>
      </c>
      <c r="I3" s="10" t="s">
        <v>242</v>
      </c>
      <c r="J3" s="11" t="s">
        <v>22</v>
      </c>
      <c r="K3" s="11" t="s">
        <v>17</v>
      </c>
      <c r="L3" s="11" t="s">
        <v>18</v>
      </c>
      <c r="M3" s="11" t="s">
        <v>19</v>
      </c>
      <c r="N3" s="11" t="s">
        <v>20</v>
      </c>
      <c r="O3" s="6"/>
      <c r="R3" s="11" t="s">
        <v>21</v>
      </c>
      <c r="S3" s="11" t="s">
        <v>18</v>
      </c>
      <c r="T3" s="11" t="s">
        <v>19</v>
      </c>
      <c r="U3" s="11" t="s">
        <v>20</v>
      </c>
      <c r="V3" s="11" t="s">
        <v>22</v>
      </c>
      <c r="AA3" s="10" t="s">
        <v>53</v>
      </c>
      <c r="AB3" s="11" t="s">
        <v>23</v>
      </c>
      <c r="AF3" s="15" t="s">
        <v>224</v>
      </c>
    </row>
    <row r="4" spans="2:58" x14ac:dyDescent="0.35">
      <c r="B4" s="11" t="s">
        <v>1</v>
      </c>
      <c r="C4" s="12">
        <v>89287</v>
      </c>
      <c r="D4" s="12">
        <v>446667210</v>
      </c>
      <c r="E4" s="12">
        <v>118436303766.08</v>
      </c>
      <c r="F4" s="12">
        <v>83408040975.800003</v>
      </c>
      <c r="G4" s="12">
        <v>35028262790.279999</v>
      </c>
      <c r="H4" s="7"/>
      <c r="I4" s="11" t="s">
        <v>0</v>
      </c>
      <c r="J4" s="12">
        <v>260729</v>
      </c>
      <c r="K4" s="12">
        <v>1302944386</v>
      </c>
      <c r="L4" s="12">
        <v>345895113621.88</v>
      </c>
      <c r="M4" s="12">
        <v>243777848439.60999</v>
      </c>
      <c r="N4" s="12">
        <v>102117265182.27</v>
      </c>
      <c r="O4" s="7"/>
      <c r="P4" s="7"/>
      <c r="R4" s="12">
        <v>4998867302</v>
      </c>
      <c r="S4" s="12">
        <v>1329562649845.3501</v>
      </c>
      <c r="T4" s="12">
        <v>937267088196.40002</v>
      </c>
      <c r="U4" s="12">
        <v>392295561648.95001</v>
      </c>
      <c r="V4" s="12">
        <v>1000000</v>
      </c>
      <c r="AA4" s="11" t="s">
        <v>54</v>
      </c>
      <c r="AB4" s="12">
        <v>1863482029</v>
      </c>
      <c r="AC4" s="7"/>
      <c r="AD4" s="7"/>
      <c r="AF4" s="10" t="s">
        <v>24</v>
      </c>
      <c r="AG4" s="11" t="s">
        <v>22</v>
      </c>
      <c r="AH4" s="11" t="s">
        <v>17</v>
      </c>
      <c r="AI4" s="11" t="s">
        <v>18</v>
      </c>
      <c r="AJ4" s="11" t="s">
        <v>19</v>
      </c>
      <c r="AK4" s="11" t="s">
        <v>20</v>
      </c>
      <c r="AN4" s="10" t="s">
        <v>32</v>
      </c>
      <c r="AP4" s="15" t="s">
        <v>245</v>
      </c>
      <c r="AS4" s="15" t="s">
        <v>225</v>
      </c>
    </row>
    <row r="5" spans="2:58" x14ac:dyDescent="0.35">
      <c r="B5" s="11" t="s">
        <v>2</v>
      </c>
      <c r="C5" s="12">
        <v>81661</v>
      </c>
      <c r="D5" s="12">
        <v>408796838</v>
      </c>
      <c r="E5" s="12">
        <v>108196557548.62</v>
      </c>
      <c r="F5" s="12">
        <v>76254297286.539993</v>
      </c>
      <c r="G5" s="12">
        <v>31942260262.080002</v>
      </c>
      <c r="H5" s="7"/>
      <c r="I5" s="11" t="s">
        <v>4</v>
      </c>
      <c r="J5" s="12">
        <v>263056</v>
      </c>
      <c r="K5" s="12">
        <v>1317044903</v>
      </c>
      <c r="L5" s="12">
        <v>350189678518.09998</v>
      </c>
      <c r="M5" s="12">
        <v>246814222685.70001</v>
      </c>
      <c r="N5" s="12">
        <v>103375455832.39999</v>
      </c>
      <c r="O5" s="7"/>
      <c r="P5" s="7"/>
      <c r="AA5" s="11" t="s">
        <v>55</v>
      </c>
      <c r="AB5" s="12">
        <v>2351696527</v>
      </c>
      <c r="AC5" s="7"/>
      <c r="AD5" s="7"/>
      <c r="AF5" s="11" t="s">
        <v>31</v>
      </c>
      <c r="AG5" s="12">
        <v>259953</v>
      </c>
      <c r="AH5" s="12">
        <v>1299807552</v>
      </c>
      <c r="AI5" s="12">
        <v>345580892712.83002</v>
      </c>
      <c r="AJ5" s="12">
        <v>243532053971.45999</v>
      </c>
      <c r="AK5" s="12">
        <v>102048838741.37</v>
      </c>
      <c r="AN5" s="11" t="s">
        <v>58</v>
      </c>
      <c r="AP5" s="14">
        <f>COUNTA(AN:AN)-1</f>
        <v>185</v>
      </c>
      <c r="AS5" s="10" t="s">
        <v>226</v>
      </c>
      <c r="AT5" s="11" t="s">
        <v>22</v>
      </c>
      <c r="AU5" s="11" t="s">
        <v>17</v>
      </c>
      <c r="AV5" s="11" t="s">
        <v>18</v>
      </c>
      <c r="AW5" s="11" t="s">
        <v>19</v>
      </c>
      <c r="AX5" s="11" t="s">
        <v>20</v>
      </c>
      <c r="BA5" s="15" t="s">
        <v>229</v>
      </c>
    </row>
    <row r="6" spans="2:58" x14ac:dyDescent="0.35">
      <c r="B6" s="11" t="s">
        <v>3</v>
      </c>
      <c r="C6" s="12">
        <v>89781</v>
      </c>
      <c r="D6" s="12">
        <v>447480338</v>
      </c>
      <c r="E6" s="12">
        <v>119262252307.17999</v>
      </c>
      <c r="F6" s="12">
        <v>84115510177.270004</v>
      </c>
      <c r="G6" s="12">
        <v>35146742129.910004</v>
      </c>
      <c r="H6" s="7"/>
      <c r="I6" s="11" t="s">
        <v>8</v>
      </c>
      <c r="J6" s="12">
        <v>243484</v>
      </c>
      <c r="K6" s="12">
        <v>1215748223</v>
      </c>
      <c r="L6" s="12">
        <v>323708578003.60999</v>
      </c>
      <c r="M6" s="12">
        <v>228292280569.82001</v>
      </c>
      <c r="N6" s="12">
        <v>95416297433.789993</v>
      </c>
      <c r="O6" s="7"/>
      <c r="P6" s="7"/>
      <c r="AA6" s="11" t="s">
        <v>56</v>
      </c>
      <c r="AB6" s="12">
        <v>783688746</v>
      </c>
      <c r="AC6" s="7"/>
      <c r="AD6" s="7"/>
      <c r="AF6" s="11" t="s">
        <v>28</v>
      </c>
      <c r="AG6" s="12">
        <v>259036</v>
      </c>
      <c r="AH6" s="12">
        <v>1295883172</v>
      </c>
      <c r="AI6" s="12">
        <v>343949638433.62</v>
      </c>
      <c r="AJ6" s="12">
        <v>242491608518.70001</v>
      </c>
      <c r="AK6" s="12">
        <v>101458029914.92</v>
      </c>
      <c r="AN6" s="11" t="s">
        <v>59</v>
      </c>
      <c r="AS6" s="11" t="s">
        <v>227</v>
      </c>
      <c r="AT6" s="12">
        <v>500249</v>
      </c>
      <c r="AU6" s="12">
        <v>2501701524</v>
      </c>
      <c r="AV6" s="12">
        <v>665496950631.88</v>
      </c>
      <c r="AW6" s="12">
        <v>469111053000.52002</v>
      </c>
      <c r="AX6" s="12">
        <v>196385897631.35999</v>
      </c>
      <c r="BA6" s="10" t="s">
        <v>229</v>
      </c>
      <c r="BB6" s="11" t="s">
        <v>22</v>
      </c>
      <c r="BC6" s="11" t="s">
        <v>17</v>
      </c>
      <c r="BD6" s="11" t="s">
        <v>18</v>
      </c>
      <c r="BE6" s="11" t="s">
        <v>19</v>
      </c>
      <c r="BF6" s="11" t="s">
        <v>20</v>
      </c>
    </row>
    <row r="7" spans="2:58" x14ac:dyDescent="0.35">
      <c r="B7" s="11" t="s">
        <v>5</v>
      </c>
      <c r="C7" s="12">
        <v>86713</v>
      </c>
      <c r="D7" s="12">
        <v>433633144</v>
      </c>
      <c r="E7" s="12">
        <v>115344358845.08</v>
      </c>
      <c r="F7" s="12">
        <v>81283726307.339996</v>
      </c>
      <c r="G7" s="12">
        <v>34060632537.740002</v>
      </c>
      <c r="H7" s="7"/>
      <c r="I7" s="11" t="s">
        <v>12</v>
      </c>
      <c r="J7" s="12">
        <v>232731</v>
      </c>
      <c r="K7" s="12">
        <v>1163129790</v>
      </c>
      <c r="L7" s="12">
        <v>309769279701.76001</v>
      </c>
      <c r="M7" s="12">
        <v>218382736501.26999</v>
      </c>
      <c r="N7" s="12">
        <v>91386543200.490005</v>
      </c>
      <c r="O7" s="7"/>
      <c r="P7" s="7"/>
      <c r="AF7" s="11" t="s">
        <v>25</v>
      </c>
      <c r="AG7" s="12">
        <v>146017</v>
      </c>
      <c r="AH7" s="12">
        <v>728506176</v>
      </c>
      <c r="AI7" s="12">
        <v>194017627067.32999</v>
      </c>
      <c r="AJ7" s="12">
        <v>136821698172.47</v>
      </c>
      <c r="AK7" s="12">
        <v>57195928894.860001</v>
      </c>
      <c r="AN7" s="11" t="s">
        <v>60</v>
      </c>
      <c r="AS7" s="11" t="s">
        <v>228</v>
      </c>
      <c r="AT7" s="12">
        <v>499751</v>
      </c>
      <c r="AU7" s="12">
        <v>2497165778</v>
      </c>
      <c r="AV7" s="12">
        <v>664065699213.46997</v>
      </c>
      <c r="AW7" s="12">
        <v>468156035195.88</v>
      </c>
      <c r="AX7" s="12">
        <v>195909664017.59</v>
      </c>
      <c r="BA7" s="11" t="s">
        <v>230</v>
      </c>
      <c r="BB7" s="12">
        <v>83397</v>
      </c>
      <c r="BC7" s="12">
        <v>416609168</v>
      </c>
      <c r="BD7" s="12">
        <v>106351988407.03999</v>
      </c>
      <c r="BE7" s="12">
        <v>66415833562.559998</v>
      </c>
      <c r="BF7" s="12">
        <v>39936154844.480003</v>
      </c>
    </row>
    <row r="8" spans="2:58" x14ac:dyDescent="0.35">
      <c r="B8" s="11" t="s">
        <v>6</v>
      </c>
      <c r="C8" s="12">
        <v>89804</v>
      </c>
      <c r="D8" s="12">
        <v>449994362</v>
      </c>
      <c r="E8" s="12">
        <v>119664941710.5</v>
      </c>
      <c r="F8" s="12">
        <v>84398085291.809998</v>
      </c>
      <c r="G8" s="12">
        <v>35266856418.690002</v>
      </c>
      <c r="H8" s="7"/>
      <c r="O8" s="7"/>
      <c r="P8" s="7"/>
      <c r="AF8" s="11" t="s">
        <v>29</v>
      </c>
      <c r="AG8" s="12">
        <v>124344</v>
      </c>
      <c r="AH8" s="12">
        <v>621348572</v>
      </c>
      <c r="AI8" s="12">
        <v>165257072645.31</v>
      </c>
      <c r="AJ8" s="12">
        <v>116507648788.44</v>
      </c>
      <c r="AK8" s="12">
        <v>48749423856.870003</v>
      </c>
      <c r="AN8" s="11" t="s">
        <v>61</v>
      </c>
      <c r="BA8" s="11" t="s">
        <v>231</v>
      </c>
      <c r="BB8" s="12">
        <v>83326</v>
      </c>
      <c r="BC8" s="12">
        <v>417950362</v>
      </c>
      <c r="BD8" s="12">
        <v>19831744676.900002</v>
      </c>
      <c r="BE8" s="12">
        <v>13286642007.98</v>
      </c>
      <c r="BF8" s="12">
        <v>6545102668.9200001</v>
      </c>
    </row>
    <row r="9" spans="2:58" x14ac:dyDescent="0.35">
      <c r="B9" s="11" t="s">
        <v>7</v>
      </c>
      <c r="C9" s="12">
        <v>86539</v>
      </c>
      <c r="D9" s="12">
        <v>433417397</v>
      </c>
      <c r="E9" s="12">
        <v>115180377962.52</v>
      </c>
      <c r="F9" s="12">
        <v>81132411086.550003</v>
      </c>
      <c r="G9" s="12">
        <v>34047966875.970001</v>
      </c>
      <c r="H9" s="7"/>
      <c r="O9" s="7"/>
      <c r="P9" s="7"/>
      <c r="AA9" s="17" t="str">
        <f>AA3</f>
        <v>Delivery day group</v>
      </c>
      <c r="AB9" s="17" t="str">
        <f>AB3</f>
        <v>Units Sold</v>
      </c>
      <c r="AC9" s="17" t="s">
        <v>57</v>
      </c>
      <c r="AF9" s="11" t="s">
        <v>27</v>
      </c>
      <c r="AG9" s="12">
        <v>108042</v>
      </c>
      <c r="AH9" s="12">
        <v>539849360</v>
      </c>
      <c r="AI9" s="12">
        <v>143752269432.98999</v>
      </c>
      <c r="AJ9" s="12">
        <v>101316410252.53</v>
      </c>
      <c r="AK9" s="12">
        <v>42435859180.459999</v>
      </c>
      <c r="AN9" s="11" t="s">
        <v>62</v>
      </c>
      <c r="BA9" s="11" t="s">
        <v>232</v>
      </c>
      <c r="BB9" s="12">
        <v>83211</v>
      </c>
      <c r="BC9" s="12">
        <v>415269695</v>
      </c>
      <c r="BD9" s="12">
        <v>85420976261.5</v>
      </c>
      <c r="BE9" s="12">
        <v>48632233981.449997</v>
      </c>
      <c r="BF9" s="12">
        <v>36788742280.050003</v>
      </c>
    </row>
    <row r="10" spans="2:58" x14ac:dyDescent="0.35">
      <c r="B10" s="11" t="s">
        <v>9</v>
      </c>
      <c r="C10" s="12">
        <v>88778</v>
      </c>
      <c r="D10" s="12">
        <v>444004778</v>
      </c>
      <c r="E10" s="12">
        <v>118210925390.35001</v>
      </c>
      <c r="F10" s="12">
        <v>83336796929.710007</v>
      </c>
      <c r="G10" s="12">
        <v>34874128460.639999</v>
      </c>
      <c r="H10" s="7"/>
      <c r="O10" s="7"/>
      <c r="P10" s="7"/>
      <c r="AA10" s="11" t="str">
        <f>AA4</f>
        <v>Within 2 months</v>
      </c>
      <c r="AB10" s="16">
        <f>AB4/SUM($AB$4:$AB$6)</f>
        <v>0.37278085542587586</v>
      </c>
      <c r="AC10" s="16">
        <f>100%-AB10</f>
        <v>0.6272191445741242</v>
      </c>
      <c r="AF10" s="11" t="s">
        <v>26</v>
      </c>
      <c r="AG10" s="12">
        <v>80837</v>
      </c>
      <c r="AH10" s="12">
        <v>405042117</v>
      </c>
      <c r="AI10" s="12">
        <v>107940044373.50999</v>
      </c>
      <c r="AJ10" s="12">
        <v>76070976155.649994</v>
      </c>
      <c r="AK10" s="12">
        <v>31869068217.860001</v>
      </c>
      <c r="AN10" s="11" t="s">
        <v>33</v>
      </c>
      <c r="BA10" s="11" t="s">
        <v>233</v>
      </c>
      <c r="BB10" s="12">
        <v>83240</v>
      </c>
      <c r="BC10" s="12">
        <v>416574586</v>
      </c>
      <c r="BD10" s="12">
        <v>45523270758.080002</v>
      </c>
      <c r="BE10" s="12">
        <v>14930033162.24</v>
      </c>
      <c r="BF10" s="12">
        <v>30593237595.84</v>
      </c>
    </row>
    <row r="11" spans="2:58" x14ac:dyDescent="0.35">
      <c r="B11" s="11" t="s">
        <v>10</v>
      </c>
      <c r="C11" s="12">
        <v>78659</v>
      </c>
      <c r="D11" s="12">
        <v>392492729</v>
      </c>
      <c r="E11" s="12">
        <v>104532075472.25</v>
      </c>
      <c r="F11" s="12">
        <v>73760870301.259995</v>
      </c>
      <c r="G11" s="12">
        <v>30771205170.990002</v>
      </c>
      <c r="H11" s="7"/>
      <c r="O11" s="7"/>
      <c r="P11" s="7"/>
      <c r="AA11" s="11" t="str">
        <f>AA5</f>
        <v>Within a month</v>
      </c>
      <c r="AB11" s="16">
        <f>AB5/SUM($AB$4:$AB$6)</f>
        <v>0.47044588002148169</v>
      </c>
      <c r="AC11" s="16">
        <f>100%-AB11</f>
        <v>0.52955411997851831</v>
      </c>
      <c r="AF11" s="11" t="s">
        <v>30</v>
      </c>
      <c r="AG11" s="12">
        <v>21771</v>
      </c>
      <c r="AH11" s="12">
        <v>108430353</v>
      </c>
      <c r="AI11" s="12">
        <v>29065105179.759998</v>
      </c>
      <c r="AJ11" s="12">
        <v>20526692337.150002</v>
      </c>
      <c r="AK11" s="12">
        <v>8538412842.6099997</v>
      </c>
      <c r="AN11" s="11" t="s">
        <v>63</v>
      </c>
      <c r="BA11" s="11" t="s">
        <v>234</v>
      </c>
      <c r="BB11" s="12">
        <v>83431</v>
      </c>
      <c r="BC11" s="12">
        <v>416652439</v>
      </c>
      <c r="BD11" s="12">
        <v>182160446330.79999</v>
      </c>
      <c r="BE11" s="12">
        <v>109717086761.87</v>
      </c>
      <c r="BF11" s="12">
        <v>72443359568.929993</v>
      </c>
    </row>
    <row r="12" spans="2:58" x14ac:dyDescent="0.35">
      <c r="B12" s="11" t="s">
        <v>11</v>
      </c>
      <c r="C12" s="12">
        <v>76047</v>
      </c>
      <c r="D12" s="12">
        <v>379250716</v>
      </c>
      <c r="E12" s="12">
        <v>100965577141.00999</v>
      </c>
      <c r="F12" s="12">
        <v>71194613338.850006</v>
      </c>
      <c r="G12" s="12">
        <v>29770963802.16</v>
      </c>
      <c r="H12" s="7"/>
      <c r="O12" s="7"/>
      <c r="P12" s="7"/>
      <c r="AA12" s="11" t="str">
        <f>AA6</f>
        <v>Within a week</v>
      </c>
      <c r="AB12" s="16">
        <f>AB6/SUM($AB$4:$AB$6)</f>
        <v>0.15677326455264246</v>
      </c>
      <c r="AC12" s="16">
        <f>100%-AB12</f>
        <v>0.84322673544735749</v>
      </c>
      <c r="AN12" s="11" t="s">
        <v>64</v>
      </c>
      <c r="BA12" s="11" t="s">
        <v>235</v>
      </c>
      <c r="BB12" s="12">
        <v>83551</v>
      </c>
      <c r="BC12" s="12">
        <v>417332102</v>
      </c>
      <c r="BD12" s="12">
        <v>3893708511.6599998</v>
      </c>
      <c r="BE12" s="12">
        <v>2887938145.8400002</v>
      </c>
      <c r="BF12" s="12">
        <v>1005770365.8200001</v>
      </c>
    </row>
    <row r="13" spans="2:58" x14ac:dyDescent="0.35">
      <c r="B13" s="11" t="s">
        <v>13</v>
      </c>
      <c r="C13" s="12">
        <v>78205</v>
      </c>
      <c r="D13" s="12">
        <v>389863196</v>
      </c>
      <c r="E13" s="12">
        <v>104229641326</v>
      </c>
      <c r="F13" s="12">
        <v>73442881916.350006</v>
      </c>
      <c r="G13" s="12">
        <v>30786759409.650002</v>
      </c>
      <c r="H13" s="7"/>
      <c r="O13" s="7"/>
      <c r="P13" s="7"/>
      <c r="AN13" s="11" t="s">
        <v>65</v>
      </c>
      <c r="BA13" s="11" t="s">
        <v>236</v>
      </c>
      <c r="BB13" s="12">
        <v>83267</v>
      </c>
      <c r="BC13" s="12">
        <v>416676591</v>
      </c>
      <c r="BD13" s="12">
        <v>278452465467.57001</v>
      </c>
      <c r="BE13" s="12">
        <v>209396654041.14001</v>
      </c>
      <c r="BF13" s="12">
        <v>69055811426.429993</v>
      </c>
    </row>
    <row r="14" spans="2:58" x14ac:dyDescent="0.35">
      <c r="B14" s="11" t="s">
        <v>14</v>
      </c>
      <c r="C14" s="12">
        <v>76055</v>
      </c>
      <c r="D14" s="12">
        <v>381448984</v>
      </c>
      <c r="E14" s="12">
        <v>101563095472.67999</v>
      </c>
      <c r="F14" s="12">
        <v>71656146387.429993</v>
      </c>
      <c r="G14" s="12">
        <v>29906949085.25</v>
      </c>
      <c r="H14" s="7"/>
      <c r="O14" s="7"/>
      <c r="P14" s="7"/>
      <c r="AN14" s="11" t="s">
        <v>66</v>
      </c>
      <c r="BA14" s="11" t="s">
        <v>237</v>
      </c>
      <c r="BB14" s="12">
        <v>83198</v>
      </c>
      <c r="BC14" s="12">
        <v>416086033</v>
      </c>
      <c r="BD14" s="12">
        <v>175542536462.37</v>
      </c>
      <c r="BE14" s="12">
        <v>151742415374.76999</v>
      </c>
      <c r="BF14" s="12">
        <v>23800121087.599998</v>
      </c>
    </row>
    <row r="15" spans="2:58" x14ac:dyDescent="0.35">
      <c r="B15" s="11" t="s">
        <v>15</v>
      </c>
      <c r="C15" s="12">
        <v>78471</v>
      </c>
      <c r="D15" s="12">
        <v>391817610</v>
      </c>
      <c r="E15" s="12">
        <v>103976542903.08</v>
      </c>
      <c r="F15" s="12">
        <v>73283708197.490005</v>
      </c>
      <c r="G15" s="12">
        <v>30692834705.59</v>
      </c>
      <c r="H15" s="7"/>
      <c r="O15" s="7"/>
      <c r="P15" s="7"/>
      <c r="AN15" s="11" t="s">
        <v>67</v>
      </c>
      <c r="AU15" s="9">
        <f ca="1">AT22/AT24</f>
        <v>0.5006069831784079</v>
      </c>
      <c r="BA15" s="11" t="s">
        <v>238</v>
      </c>
      <c r="BB15" s="12">
        <v>83222</v>
      </c>
      <c r="BC15" s="12">
        <v>415670066</v>
      </c>
      <c r="BD15" s="12">
        <v>270688503679.85999</v>
      </c>
      <c r="BE15" s="12">
        <v>218210157847.35999</v>
      </c>
      <c r="BF15" s="12">
        <v>52478345832.5</v>
      </c>
    </row>
    <row r="16" spans="2:58" x14ac:dyDescent="0.35">
      <c r="AN16" s="11" t="s">
        <v>68</v>
      </c>
      <c r="BA16" s="11" t="s">
        <v>239</v>
      </c>
      <c r="BB16" s="12">
        <v>83539</v>
      </c>
      <c r="BC16" s="12">
        <v>418460351</v>
      </c>
      <c r="BD16" s="12">
        <v>34200764487.23</v>
      </c>
      <c r="BE16" s="12">
        <v>23714148091.169998</v>
      </c>
      <c r="BF16" s="12">
        <v>10486616396.059999</v>
      </c>
    </row>
    <row r="17" spans="2:58" x14ac:dyDescent="0.35">
      <c r="B17" s="15" t="s">
        <v>248</v>
      </c>
      <c r="I17" s="15" t="s">
        <v>249</v>
      </c>
      <c r="AN17" s="11" t="s">
        <v>34</v>
      </c>
      <c r="BA17" s="11" t="s">
        <v>240</v>
      </c>
      <c r="BB17" s="12">
        <v>83448</v>
      </c>
      <c r="BC17" s="12">
        <v>417486715</v>
      </c>
      <c r="BD17" s="12">
        <v>63700122974.699997</v>
      </c>
      <c r="BE17" s="12">
        <v>40679905509.599998</v>
      </c>
      <c r="BF17" s="12">
        <v>23020217465.099998</v>
      </c>
    </row>
    <row r="18" spans="2:58" x14ac:dyDescent="0.35">
      <c r="B18" s="14">
        <v>5</v>
      </c>
      <c r="I18" s="14">
        <v>5</v>
      </c>
      <c r="AN18" s="11" t="s">
        <v>69</v>
      </c>
      <c r="BA18" s="11" t="s">
        <v>241</v>
      </c>
      <c r="BB18" s="12">
        <v>83170</v>
      </c>
      <c r="BC18" s="12">
        <v>414099194</v>
      </c>
      <c r="BD18" s="12">
        <v>63796121827.639999</v>
      </c>
      <c r="BE18" s="12">
        <v>37654039710.419998</v>
      </c>
      <c r="BF18" s="12">
        <v>26142082117.220001</v>
      </c>
    </row>
    <row r="19" spans="2:58" x14ac:dyDescent="0.35">
      <c r="B19" s="13" t="str">
        <f>B3</f>
        <v>Order Date (Month)</v>
      </c>
      <c r="C19" s="13" t="str">
        <f>INDEX(C3:G3,Range)</f>
        <v xml:space="preserve"> Profit</v>
      </c>
      <c r="I19" s="13" t="str">
        <f>I3</f>
        <v>Order Date (Quarter)</v>
      </c>
      <c r="J19" s="13" t="str">
        <f>INDEX(J3:N3,Range)</f>
        <v xml:space="preserve"> Profit</v>
      </c>
      <c r="AN19" s="11" t="s">
        <v>70</v>
      </c>
    </row>
    <row r="20" spans="2:58" x14ac:dyDescent="0.35">
      <c r="B20" s="13" t="str">
        <f t="shared" ref="B20:B31" si="0">B4</f>
        <v>Jan</v>
      </c>
      <c r="C20" s="13">
        <f t="shared" ref="C20:C31" ca="1" si="1">OFFSET(B4,0,Range)</f>
        <v>35028262790.279999</v>
      </c>
      <c r="I20" s="13" t="str">
        <f t="shared" ref="I20:I31" si="2">I4</f>
        <v>Qtr1</v>
      </c>
      <c r="J20" s="13">
        <f t="shared" ref="J20:J31" ca="1" si="3">OFFSET(I4,0,Range)</f>
        <v>102117265182.27</v>
      </c>
      <c r="AF20" s="19" t="str">
        <f>AF4</f>
        <v>Region</v>
      </c>
      <c r="AG20" s="19" t="str">
        <f>INDEX(AG4:AK4,Range)</f>
        <v xml:space="preserve"> Profit</v>
      </c>
      <c r="AN20" s="11" t="s">
        <v>35</v>
      </c>
    </row>
    <row r="21" spans="2:58" x14ac:dyDescent="0.35">
      <c r="B21" s="13" t="str">
        <f t="shared" si="0"/>
        <v>Feb</v>
      </c>
      <c r="C21" s="13">
        <f t="shared" ca="1" si="1"/>
        <v>31942260262.080002</v>
      </c>
      <c r="I21" s="13" t="str">
        <f t="shared" si="2"/>
        <v>Qtr2</v>
      </c>
      <c r="J21" s="13">
        <f t="shared" ca="1" si="3"/>
        <v>103375455832.39999</v>
      </c>
      <c r="AF21" s="13" t="str">
        <f t="shared" ref="AF21:AF27" si="4">AF5</f>
        <v>Sub-Saharan Africa</v>
      </c>
      <c r="AG21" s="13">
        <f t="shared" ref="AG21:AG27" ca="1" si="5">OFFSET(AF5,0,Range)</f>
        <v>102048838741.37</v>
      </c>
      <c r="AN21" s="11" t="s">
        <v>71</v>
      </c>
      <c r="AS21" s="19" t="str">
        <f>AS5</f>
        <v>Sales Channel</v>
      </c>
      <c r="AT21" s="19" t="str">
        <f>INDEX(AT5:AX5,Range)</f>
        <v xml:space="preserve"> Profit</v>
      </c>
      <c r="AU21" s="17" t="s">
        <v>246</v>
      </c>
    </row>
    <row r="22" spans="2:58" x14ac:dyDescent="0.35">
      <c r="B22" s="13" t="str">
        <f t="shared" si="0"/>
        <v>Mar</v>
      </c>
      <c r="C22" s="13">
        <f t="shared" ca="1" si="1"/>
        <v>35146742129.910004</v>
      </c>
      <c r="I22" s="13" t="str">
        <f t="shared" si="2"/>
        <v>Qtr3</v>
      </c>
      <c r="J22" s="13">
        <f t="shared" ca="1" si="3"/>
        <v>95416297433.789993</v>
      </c>
      <c r="AF22" s="13" t="str">
        <f t="shared" si="4"/>
        <v>Europe</v>
      </c>
      <c r="AG22" s="13">
        <f t="shared" ca="1" si="5"/>
        <v>101458029914.92</v>
      </c>
      <c r="AN22" s="11" t="s">
        <v>72</v>
      </c>
      <c r="AS22" s="13" t="str">
        <f>AS6</f>
        <v>Offline</v>
      </c>
      <c r="AT22" s="13">
        <f ca="1">OFFSET(AS6,0,Range)</f>
        <v>196385897631.35999</v>
      </c>
      <c r="AU22" s="16">
        <f ca="1">AT22/AT24</f>
        <v>0.5006069831784079</v>
      </c>
      <c r="BA22" s="19" t="str">
        <f>BA6</f>
        <v>Item Type</v>
      </c>
      <c r="BB22" s="19" t="str">
        <f>INDEX(BB6:BF6,Range)</f>
        <v xml:space="preserve"> Profit</v>
      </c>
    </row>
    <row r="23" spans="2:58" x14ac:dyDescent="0.35">
      <c r="B23" s="13" t="str">
        <f t="shared" si="0"/>
        <v>Apr</v>
      </c>
      <c r="C23" s="13">
        <f t="shared" ca="1" si="1"/>
        <v>34060632537.740002</v>
      </c>
      <c r="I23" s="13" t="str">
        <f t="shared" si="2"/>
        <v>Qtr4</v>
      </c>
      <c r="J23" s="13">
        <f t="shared" ca="1" si="3"/>
        <v>91386543200.490005</v>
      </c>
      <c r="AF23" s="13" t="str">
        <f t="shared" si="4"/>
        <v>Asia</v>
      </c>
      <c r="AG23" s="13">
        <f t="shared" ca="1" si="5"/>
        <v>57195928894.860001</v>
      </c>
      <c r="AN23" s="11" t="s">
        <v>73</v>
      </c>
      <c r="AS23" s="13" t="str">
        <f>AS7</f>
        <v>Online</v>
      </c>
      <c r="AT23" s="13">
        <f ca="1">OFFSET(AS7,0,Range)</f>
        <v>195909664017.59</v>
      </c>
      <c r="AU23" s="16">
        <f ca="1">AT23/AT24</f>
        <v>0.49939301682159215</v>
      </c>
      <c r="BA23" s="13" t="str">
        <f t="shared" ref="BA23:BA34" si="6">BA7</f>
        <v>Baby Food</v>
      </c>
      <c r="BB23" s="13">
        <f t="shared" ref="BB23:BB34" ca="1" si="7">OFFSET(BA7,0,Range)</f>
        <v>39936154844.480003</v>
      </c>
    </row>
    <row r="24" spans="2:58" x14ac:dyDescent="0.35">
      <c r="B24" s="13" t="str">
        <f t="shared" si="0"/>
        <v>May</v>
      </c>
      <c r="C24" s="13">
        <f t="shared" ca="1" si="1"/>
        <v>35266856418.690002</v>
      </c>
      <c r="I24" s="8">
        <f t="shared" si="2"/>
        <v>0</v>
      </c>
      <c r="J24" s="8">
        <f t="shared" ca="1" si="3"/>
        <v>0</v>
      </c>
      <c r="AF24" s="13" t="str">
        <f t="shared" si="4"/>
        <v>Middle East and North Africa</v>
      </c>
      <c r="AG24" s="13">
        <f t="shared" ca="1" si="5"/>
        <v>48749423856.870003</v>
      </c>
      <c r="AN24" s="11" t="s">
        <v>74</v>
      </c>
      <c r="AS24" s="8" t="s">
        <v>247</v>
      </c>
      <c r="AT24" s="18">
        <f ca="1">SUM(AT22:AT23)</f>
        <v>392295561648.94995</v>
      </c>
      <c r="BA24" s="13" t="str">
        <f t="shared" si="6"/>
        <v>Beverages</v>
      </c>
      <c r="BB24" s="13">
        <f t="shared" ca="1" si="7"/>
        <v>6545102668.9200001</v>
      </c>
      <c r="BD24" s="15" t="str">
        <f>"Total "&amp;UPPER(BB22)&amp; " by Item types sold over time"</f>
        <v>Total  PROFIT by Item types sold over time</v>
      </c>
    </row>
    <row r="25" spans="2:58" x14ac:dyDescent="0.35">
      <c r="B25" s="13" t="str">
        <f t="shared" si="0"/>
        <v>Jun</v>
      </c>
      <c r="C25" s="13">
        <f t="shared" ca="1" si="1"/>
        <v>34047966875.970001</v>
      </c>
      <c r="I25" s="8">
        <f t="shared" si="2"/>
        <v>0</v>
      </c>
      <c r="J25" s="8">
        <f t="shared" ca="1" si="3"/>
        <v>0</v>
      </c>
      <c r="Y25" s="21"/>
      <c r="AF25" s="13" t="str">
        <f t="shared" si="4"/>
        <v>Central America and the Caribbean</v>
      </c>
      <c r="AG25" s="13">
        <f t="shared" ca="1" si="5"/>
        <v>42435859180.459999</v>
      </c>
      <c r="AN25" s="11" t="s">
        <v>75</v>
      </c>
      <c r="AS25" s="8"/>
      <c r="AT25" s="8"/>
      <c r="BA25" s="13" t="str">
        <f t="shared" si="6"/>
        <v>Cereal</v>
      </c>
      <c r="BB25" s="13">
        <f t="shared" ca="1" si="7"/>
        <v>36788742280.050003</v>
      </c>
    </row>
    <row r="26" spans="2:58" x14ac:dyDescent="0.35">
      <c r="B26" s="13" t="str">
        <f t="shared" si="0"/>
        <v>Jul</v>
      </c>
      <c r="C26" s="13">
        <f t="shared" ca="1" si="1"/>
        <v>34874128460.639999</v>
      </c>
      <c r="I26" s="8">
        <f t="shared" si="2"/>
        <v>0</v>
      </c>
      <c r="J26" s="8">
        <f t="shared" ca="1" si="3"/>
        <v>0</v>
      </c>
      <c r="AF26" s="13" t="str">
        <f t="shared" si="4"/>
        <v>Australia and Oceania</v>
      </c>
      <c r="AG26" s="13">
        <f t="shared" ca="1" si="5"/>
        <v>31869068217.860001</v>
      </c>
      <c r="AN26" s="11" t="s">
        <v>76</v>
      </c>
      <c r="AS26" s="8"/>
      <c r="AT26" s="8"/>
      <c r="BA26" s="13" t="str">
        <f t="shared" si="6"/>
        <v>Clothes</v>
      </c>
      <c r="BB26" s="13">
        <f t="shared" ca="1" si="7"/>
        <v>30593237595.84</v>
      </c>
    </row>
    <row r="27" spans="2:58" x14ac:dyDescent="0.35">
      <c r="B27" s="13" t="str">
        <f t="shared" si="0"/>
        <v>Aug</v>
      </c>
      <c r="C27" s="13">
        <f t="shared" ca="1" si="1"/>
        <v>30771205170.990002</v>
      </c>
      <c r="I27" s="8">
        <f t="shared" si="2"/>
        <v>0</v>
      </c>
      <c r="J27" s="8">
        <f t="shared" ca="1" si="3"/>
        <v>0</v>
      </c>
      <c r="AF27" s="13" t="str">
        <f t="shared" si="4"/>
        <v>North America</v>
      </c>
      <c r="AG27" s="13">
        <f t="shared" ca="1" si="5"/>
        <v>8538412842.6099997</v>
      </c>
      <c r="AN27" s="11" t="s">
        <v>77</v>
      </c>
      <c r="AS27" s="18" t="str">
        <f>"Total "&amp;UPPER(AT21)&amp; " by sales channel"</f>
        <v>Total  PROFIT by sales channel</v>
      </c>
      <c r="AT27" s="8"/>
      <c r="BA27" s="13" t="str">
        <f t="shared" si="6"/>
        <v>Cosmetics</v>
      </c>
      <c r="BB27" s="13">
        <f t="shared" ca="1" si="7"/>
        <v>72443359568.929993</v>
      </c>
    </row>
    <row r="28" spans="2:58" x14ac:dyDescent="0.35">
      <c r="B28" s="13" t="str">
        <f t="shared" si="0"/>
        <v>Sep</v>
      </c>
      <c r="C28" s="13">
        <f t="shared" ca="1" si="1"/>
        <v>29770963802.16</v>
      </c>
      <c r="I28" s="8">
        <f t="shared" si="2"/>
        <v>0</v>
      </c>
      <c r="J28" s="8">
        <f t="shared" ca="1" si="3"/>
        <v>0</v>
      </c>
      <c r="AF28" s="8"/>
      <c r="AG28" s="8"/>
      <c r="AN28" s="11" t="s">
        <v>78</v>
      </c>
      <c r="AS28" s="8"/>
      <c r="AT28" s="8"/>
      <c r="BA28" s="13" t="str">
        <f t="shared" si="6"/>
        <v>Fruits</v>
      </c>
      <c r="BB28" s="13">
        <f t="shared" ca="1" si="7"/>
        <v>1005770365.8200001</v>
      </c>
    </row>
    <row r="29" spans="2:58" x14ac:dyDescent="0.35">
      <c r="B29" s="13" t="str">
        <f t="shared" si="0"/>
        <v>Oct</v>
      </c>
      <c r="C29" s="13">
        <f t="shared" ca="1" si="1"/>
        <v>30786759409.650002</v>
      </c>
      <c r="I29" s="8">
        <f t="shared" si="2"/>
        <v>0</v>
      </c>
      <c r="J29" s="8">
        <f t="shared" ca="1" si="3"/>
        <v>0</v>
      </c>
      <c r="AF29" s="8"/>
      <c r="AG29" s="8"/>
      <c r="AN29" s="11" t="s">
        <v>79</v>
      </c>
      <c r="BA29" s="13" t="str">
        <f t="shared" si="6"/>
        <v>Household</v>
      </c>
      <c r="BB29" s="13">
        <f t="shared" ca="1" si="7"/>
        <v>69055811426.429993</v>
      </c>
    </row>
    <row r="30" spans="2:58" x14ac:dyDescent="0.35">
      <c r="B30" s="13" t="str">
        <f t="shared" si="0"/>
        <v>Nov</v>
      </c>
      <c r="C30" s="13">
        <f t="shared" ca="1" si="1"/>
        <v>29906949085.25</v>
      </c>
      <c r="I30" s="8">
        <f t="shared" si="2"/>
        <v>0</v>
      </c>
      <c r="J30" s="8">
        <f t="shared" ca="1" si="3"/>
        <v>0</v>
      </c>
      <c r="AF30" s="8"/>
      <c r="AG30" s="8"/>
      <c r="AN30" s="11" t="s">
        <v>80</v>
      </c>
      <c r="BA30" s="13" t="str">
        <f t="shared" si="6"/>
        <v>Meat</v>
      </c>
      <c r="BB30" s="13">
        <f t="shared" ca="1" si="7"/>
        <v>23800121087.599998</v>
      </c>
    </row>
    <row r="31" spans="2:58" x14ac:dyDescent="0.35">
      <c r="B31" s="13" t="str">
        <f t="shared" si="0"/>
        <v>Dec</v>
      </c>
      <c r="C31" s="13">
        <f t="shared" ca="1" si="1"/>
        <v>30692834705.59</v>
      </c>
      <c r="I31" s="8">
        <f t="shared" si="2"/>
        <v>0</v>
      </c>
      <c r="J31" s="8">
        <f t="shared" ca="1" si="3"/>
        <v>0</v>
      </c>
      <c r="AF31" s="18" t="str">
        <f>"Total "&amp;UPPER(AG20)&amp; " by sales regions"</f>
        <v>Total  PROFIT by sales regions</v>
      </c>
      <c r="AG31" s="8"/>
      <c r="AN31" s="11" t="s">
        <v>81</v>
      </c>
      <c r="BA31" s="13" t="str">
        <f t="shared" si="6"/>
        <v>Office Supplies</v>
      </c>
      <c r="BB31" s="13">
        <f t="shared" ca="1" si="7"/>
        <v>52478345832.5</v>
      </c>
    </row>
    <row r="32" spans="2:58" x14ac:dyDescent="0.35">
      <c r="AF32" s="8"/>
      <c r="AG32" s="8"/>
      <c r="AN32" s="11" t="s">
        <v>82</v>
      </c>
      <c r="BA32" s="13" t="str">
        <f t="shared" si="6"/>
        <v>Personal Care</v>
      </c>
      <c r="BB32" s="13">
        <f t="shared" ca="1" si="7"/>
        <v>10486616396.059999</v>
      </c>
    </row>
    <row r="33" spans="2:54" x14ac:dyDescent="0.35">
      <c r="AN33" s="11" t="s">
        <v>83</v>
      </c>
      <c r="BA33" s="13" t="str">
        <f t="shared" si="6"/>
        <v>Snacks</v>
      </c>
      <c r="BB33" s="13">
        <f t="shared" ca="1" si="7"/>
        <v>23020217465.099998</v>
      </c>
    </row>
    <row r="34" spans="2:54" x14ac:dyDescent="0.35">
      <c r="B34" s="15" t="str">
        <f>"Total "&amp;UPPER(C19)&amp; " on a monthly &amp; quarterly basis"</f>
        <v>Total  PROFIT on a monthly &amp; quarterly basis</v>
      </c>
      <c r="AN34" s="11" t="s">
        <v>84</v>
      </c>
      <c r="BA34" s="13" t="str">
        <f t="shared" si="6"/>
        <v>Vegetables</v>
      </c>
      <c r="BB34" s="13">
        <f t="shared" ca="1" si="7"/>
        <v>26142082117.220001</v>
      </c>
    </row>
    <row r="35" spans="2:54" x14ac:dyDescent="0.35">
      <c r="AN35" s="11" t="s">
        <v>85</v>
      </c>
      <c r="BA35" s="8"/>
      <c r="BB35" s="8"/>
    </row>
    <row r="36" spans="2:54" x14ac:dyDescent="0.35">
      <c r="AN36" s="11" t="s">
        <v>86</v>
      </c>
    </row>
    <row r="37" spans="2:54" x14ac:dyDescent="0.35">
      <c r="AN37" s="11" t="s">
        <v>36</v>
      </c>
    </row>
    <row r="38" spans="2:54" x14ac:dyDescent="0.35">
      <c r="AN38" s="11" t="s">
        <v>87</v>
      </c>
    </row>
    <row r="39" spans="2:54" x14ac:dyDescent="0.35">
      <c r="AN39" s="11" t="s">
        <v>88</v>
      </c>
    </row>
    <row r="40" spans="2:54" x14ac:dyDescent="0.35">
      <c r="AN40" s="11" t="s">
        <v>37</v>
      </c>
    </row>
    <row r="41" spans="2:54" x14ac:dyDescent="0.35">
      <c r="AN41" s="11" t="s">
        <v>89</v>
      </c>
    </row>
    <row r="42" spans="2:54" x14ac:dyDescent="0.35">
      <c r="AN42" s="11" t="s">
        <v>90</v>
      </c>
    </row>
    <row r="43" spans="2:54" x14ac:dyDescent="0.35">
      <c r="C43" s="20"/>
      <c r="AN43" s="11" t="s">
        <v>91</v>
      </c>
    </row>
    <row r="44" spans="2:54" x14ac:dyDescent="0.35">
      <c r="AN44" s="11" t="s">
        <v>92</v>
      </c>
    </row>
    <row r="45" spans="2:54" x14ac:dyDescent="0.35">
      <c r="AN45" s="11" t="s">
        <v>93</v>
      </c>
    </row>
    <row r="46" spans="2:54" x14ac:dyDescent="0.35">
      <c r="AN46" s="11" t="s">
        <v>38</v>
      </c>
    </row>
    <row r="47" spans="2:54" x14ac:dyDescent="0.35">
      <c r="AN47" s="11" t="s">
        <v>39</v>
      </c>
    </row>
    <row r="48" spans="2:54" x14ac:dyDescent="0.35">
      <c r="AN48" s="11" t="s">
        <v>94</v>
      </c>
    </row>
    <row r="49" spans="40:40" x14ac:dyDescent="0.35">
      <c r="AN49" s="11" t="s">
        <v>95</v>
      </c>
    </row>
    <row r="50" spans="40:40" x14ac:dyDescent="0.35">
      <c r="AN50" s="11" t="s">
        <v>40</v>
      </c>
    </row>
    <row r="51" spans="40:40" x14ac:dyDescent="0.35">
      <c r="AN51" s="11" t="s">
        <v>96</v>
      </c>
    </row>
    <row r="52" spans="40:40" x14ac:dyDescent="0.35">
      <c r="AN52" s="11" t="s">
        <v>97</v>
      </c>
    </row>
    <row r="53" spans="40:40" x14ac:dyDescent="0.35">
      <c r="AN53" s="11" t="s">
        <v>98</v>
      </c>
    </row>
    <row r="54" spans="40:40" x14ac:dyDescent="0.35">
      <c r="AN54" s="11" t="s">
        <v>99</v>
      </c>
    </row>
    <row r="55" spans="40:40" x14ac:dyDescent="0.35">
      <c r="AN55" s="11" t="s">
        <v>100</v>
      </c>
    </row>
    <row r="56" spans="40:40" x14ac:dyDescent="0.35">
      <c r="AN56" s="11" t="s">
        <v>101</v>
      </c>
    </row>
    <row r="57" spans="40:40" x14ac:dyDescent="0.35">
      <c r="AN57" s="11" t="s">
        <v>102</v>
      </c>
    </row>
    <row r="58" spans="40:40" x14ac:dyDescent="0.35">
      <c r="AN58" s="11" t="s">
        <v>103</v>
      </c>
    </row>
    <row r="59" spans="40:40" x14ac:dyDescent="0.35">
      <c r="AN59" s="11" t="s">
        <v>104</v>
      </c>
    </row>
    <row r="60" spans="40:40" x14ac:dyDescent="0.35">
      <c r="AN60" s="11" t="s">
        <v>105</v>
      </c>
    </row>
    <row r="61" spans="40:40" x14ac:dyDescent="0.35">
      <c r="AN61" s="11" t="s">
        <v>106</v>
      </c>
    </row>
    <row r="62" spans="40:40" x14ac:dyDescent="0.35">
      <c r="AN62" s="11" t="s">
        <v>107</v>
      </c>
    </row>
    <row r="63" spans="40:40" x14ac:dyDescent="0.35">
      <c r="AN63" s="11" t="s">
        <v>108</v>
      </c>
    </row>
    <row r="64" spans="40:40" x14ac:dyDescent="0.35">
      <c r="AN64" s="11" t="s">
        <v>109</v>
      </c>
    </row>
    <row r="65" spans="40:40" x14ac:dyDescent="0.35">
      <c r="AN65" s="11" t="s">
        <v>41</v>
      </c>
    </row>
    <row r="66" spans="40:40" x14ac:dyDescent="0.35">
      <c r="AN66" s="11" t="s">
        <v>42</v>
      </c>
    </row>
    <row r="67" spans="40:40" x14ac:dyDescent="0.35">
      <c r="AN67" s="11" t="s">
        <v>110</v>
      </c>
    </row>
    <row r="68" spans="40:40" x14ac:dyDescent="0.35">
      <c r="AN68" s="11" t="s">
        <v>111</v>
      </c>
    </row>
    <row r="69" spans="40:40" x14ac:dyDescent="0.35">
      <c r="AN69" s="11" t="s">
        <v>43</v>
      </c>
    </row>
    <row r="70" spans="40:40" x14ac:dyDescent="0.35">
      <c r="AN70" s="11" t="s">
        <v>44</v>
      </c>
    </row>
    <row r="71" spans="40:40" x14ac:dyDescent="0.35">
      <c r="AN71" s="11" t="s">
        <v>112</v>
      </c>
    </row>
    <row r="72" spans="40:40" x14ac:dyDescent="0.35">
      <c r="AN72" s="11" t="s">
        <v>113</v>
      </c>
    </row>
    <row r="73" spans="40:40" x14ac:dyDescent="0.35">
      <c r="AN73" s="11" t="s">
        <v>114</v>
      </c>
    </row>
    <row r="74" spans="40:40" x14ac:dyDescent="0.35">
      <c r="AN74" s="11" t="s">
        <v>115</v>
      </c>
    </row>
    <row r="75" spans="40:40" x14ac:dyDescent="0.35">
      <c r="AN75" s="11" t="s">
        <v>116</v>
      </c>
    </row>
    <row r="76" spans="40:40" x14ac:dyDescent="0.35">
      <c r="AN76" s="11" t="s">
        <v>117</v>
      </c>
    </row>
    <row r="77" spans="40:40" x14ac:dyDescent="0.35">
      <c r="AN77" s="11" t="s">
        <v>118</v>
      </c>
    </row>
    <row r="78" spans="40:40" x14ac:dyDescent="0.35">
      <c r="AN78" s="11" t="s">
        <v>119</v>
      </c>
    </row>
    <row r="79" spans="40:40" x14ac:dyDescent="0.35">
      <c r="AN79" s="11" t="s">
        <v>120</v>
      </c>
    </row>
    <row r="80" spans="40:40" x14ac:dyDescent="0.35">
      <c r="AN80" s="11" t="s">
        <v>45</v>
      </c>
    </row>
    <row r="81" spans="40:40" x14ac:dyDescent="0.35">
      <c r="AN81" s="11" t="s">
        <v>121</v>
      </c>
    </row>
    <row r="82" spans="40:40" x14ac:dyDescent="0.35">
      <c r="AN82" s="11" t="s">
        <v>122</v>
      </c>
    </row>
    <row r="83" spans="40:40" x14ac:dyDescent="0.35">
      <c r="AN83" s="11" t="s">
        <v>123</v>
      </c>
    </row>
    <row r="84" spans="40:40" x14ac:dyDescent="0.35">
      <c r="AN84" s="11" t="s">
        <v>124</v>
      </c>
    </row>
    <row r="85" spans="40:40" x14ac:dyDescent="0.35">
      <c r="AN85" s="11" t="s">
        <v>125</v>
      </c>
    </row>
    <row r="86" spans="40:40" x14ac:dyDescent="0.35">
      <c r="AN86" s="11" t="s">
        <v>126</v>
      </c>
    </row>
    <row r="87" spans="40:40" x14ac:dyDescent="0.35">
      <c r="AN87" s="11" t="s">
        <v>127</v>
      </c>
    </row>
    <row r="88" spans="40:40" x14ac:dyDescent="0.35">
      <c r="AN88" s="11" t="s">
        <v>128</v>
      </c>
    </row>
    <row r="89" spans="40:40" x14ac:dyDescent="0.35">
      <c r="AN89" s="11" t="s">
        <v>129</v>
      </c>
    </row>
    <row r="90" spans="40:40" x14ac:dyDescent="0.35">
      <c r="AN90" s="11" t="s">
        <v>130</v>
      </c>
    </row>
    <row r="91" spans="40:40" x14ac:dyDescent="0.35">
      <c r="AN91" s="11" t="s">
        <v>131</v>
      </c>
    </row>
    <row r="92" spans="40:40" x14ac:dyDescent="0.35">
      <c r="AN92" s="11" t="s">
        <v>132</v>
      </c>
    </row>
    <row r="93" spans="40:40" x14ac:dyDescent="0.35">
      <c r="AN93" s="11" t="s">
        <v>133</v>
      </c>
    </row>
    <row r="94" spans="40:40" x14ac:dyDescent="0.35">
      <c r="AN94" s="11" t="s">
        <v>134</v>
      </c>
    </row>
    <row r="95" spans="40:40" x14ac:dyDescent="0.35">
      <c r="AN95" s="11" t="s">
        <v>135</v>
      </c>
    </row>
    <row r="96" spans="40:40" x14ac:dyDescent="0.35">
      <c r="AN96" s="11" t="s">
        <v>136</v>
      </c>
    </row>
    <row r="97" spans="40:40" x14ac:dyDescent="0.35">
      <c r="AN97" s="11" t="s">
        <v>137</v>
      </c>
    </row>
    <row r="98" spans="40:40" x14ac:dyDescent="0.35">
      <c r="AN98" s="11" t="s">
        <v>138</v>
      </c>
    </row>
    <row r="99" spans="40:40" x14ac:dyDescent="0.35">
      <c r="AN99" s="11" t="s">
        <v>139</v>
      </c>
    </row>
    <row r="100" spans="40:40" x14ac:dyDescent="0.35">
      <c r="AN100" s="11" t="s">
        <v>140</v>
      </c>
    </row>
    <row r="101" spans="40:40" x14ac:dyDescent="0.35">
      <c r="AN101" s="11" t="s">
        <v>141</v>
      </c>
    </row>
    <row r="102" spans="40:40" x14ac:dyDescent="0.35">
      <c r="AN102" s="11" t="s">
        <v>142</v>
      </c>
    </row>
    <row r="103" spans="40:40" x14ac:dyDescent="0.35">
      <c r="AN103" s="11" t="s">
        <v>143</v>
      </c>
    </row>
    <row r="104" spans="40:40" x14ac:dyDescent="0.35">
      <c r="AN104" s="11" t="s">
        <v>144</v>
      </c>
    </row>
    <row r="105" spans="40:40" x14ac:dyDescent="0.35">
      <c r="AN105" s="11" t="s">
        <v>145</v>
      </c>
    </row>
    <row r="106" spans="40:40" x14ac:dyDescent="0.35">
      <c r="AN106" s="11" t="s">
        <v>146</v>
      </c>
    </row>
    <row r="107" spans="40:40" x14ac:dyDescent="0.35">
      <c r="AN107" s="11" t="s">
        <v>147</v>
      </c>
    </row>
    <row r="108" spans="40:40" x14ac:dyDescent="0.35">
      <c r="AN108" s="11" t="s">
        <v>148</v>
      </c>
    </row>
    <row r="109" spans="40:40" x14ac:dyDescent="0.35">
      <c r="AN109" s="11" t="s">
        <v>149</v>
      </c>
    </row>
    <row r="110" spans="40:40" x14ac:dyDescent="0.35">
      <c r="AN110" s="11" t="s">
        <v>150</v>
      </c>
    </row>
    <row r="111" spans="40:40" x14ac:dyDescent="0.35">
      <c r="AN111" s="11" t="s">
        <v>151</v>
      </c>
    </row>
    <row r="112" spans="40:40" x14ac:dyDescent="0.35">
      <c r="AN112" s="11" t="s">
        <v>152</v>
      </c>
    </row>
    <row r="113" spans="40:40" x14ac:dyDescent="0.35">
      <c r="AN113" s="11" t="s">
        <v>153</v>
      </c>
    </row>
    <row r="114" spans="40:40" x14ac:dyDescent="0.35">
      <c r="AN114" s="11" t="s">
        <v>154</v>
      </c>
    </row>
    <row r="115" spans="40:40" x14ac:dyDescent="0.35">
      <c r="AN115" s="11" t="s">
        <v>155</v>
      </c>
    </row>
    <row r="116" spans="40:40" x14ac:dyDescent="0.35">
      <c r="AN116" s="11" t="s">
        <v>156</v>
      </c>
    </row>
    <row r="117" spans="40:40" x14ac:dyDescent="0.35">
      <c r="AN117" s="11" t="s">
        <v>157</v>
      </c>
    </row>
    <row r="118" spans="40:40" x14ac:dyDescent="0.35">
      <c r="AN118" s="11" t="s">
        <v>158</v>
      </c>
    </row>
    <row r="119" spans="40:40" x14ac:dyDescent="0.35">
      <c r="AN119" s="11" t="s">
        <v>159</v>
      </c>
    </row>
    <row r="120" spans="40:40" x14ac:dyDescent="0.35">
      <c r="AN120" s="11" t="s">
        <v>160</v>
      </c>
    </row>
    <row r="121" spans="40:40" x14ac:dyDescent="0.35">
      <c r="AN121" s="11" t="s">
        <v>46</v>
      </c>
    </row>
    <row r="122" spans="40:40" x14ac:dyDescent="0.35">
      <c r="AN122" s="11" t="s">
        <v>161</v>
      </c>
    </row>
    <row r="123" spans="40:40" x14ac:dyDescent="0.35">
      <c r="AN123" s="11" t="s">
        <v>162</v>
      </c>
    </row>
    <row r="124" spans="40:40" x14ac:dyDescent="0.35">
      <c r="AN124" s="11" t="s">
        <v>163</v>
      </c>
    </row>
    <row r="125" spans="40:40" x14ac:dyDescent="0.35">
      <c r="AN125" s="11" t="s">
        <v>164</v>
      </c>
    </row>
    <row r="126" spans="40:40" x14ac:dyDescent="0.35">
      <c r="AN126" s="11" t="s">
        <v>165</v>
      </c>
    </row>
    <row r="127" spans="40:40" x14ac:dyDescent="0.35">
      <c r="AN127" s="11" t="s">
        <v>166</v>
      </c>
    </row>
    <row r="128" spans="40:40" x14ac:dyDescent="0.35">
      <c r="AN128" s="11" t="s">
        <v>167</v>
      </c>
    </row>
    <row r="129" spans="40:40" x14ac:dyDescent="0.35">
      <c r="AN129" s="11" t="s">
        <v>47</v>
      </c>
    </row>
    <row r="130" spans="40:40" x14ac:dyDescent="0.35">
      <c r="AN130" s="11" t="s">
        <v>168</v>
      </c>
    </row>
    <row r="131" spans="40:40" x14ac:dyDescent="0.35">
      <c r="AN131" s="11" t="s">
        <v>169</v>
      </c>
    </row>
    <row r="132" spans="40:40" x14ac:dyDescent="0.35">
      <c r="AN132" s="11" t="s">
        <v>170</v>
      </c>
    </row>
    <row r="133" spans="40:40" x14ac:dyDescent="0.35">
      <c r="AN133" s="11" t="s">
        <v>171</v>
      </c>
    </row>
    <row r="134" spans="40:40" x14ac:dyDescent="0.35">
      <c r="AN134" s="11" t="s">
        <v>172</v>
      </c>
    </row>
    <row r="135" spans="40:40" x14ac:dyDescent="0.35">
      <c r="AN135" s="11" t="s">
        <v>173</v>
      </c>
    </row>
    <row r="136" spans="40:40" x14ac:dyDescent="0.35">
      <c r="AN136" s="11" t="s">
        <v>174</v>
      </c>
    </row>
    <row r="137" spans="40:40" x14ac:dyDescent="0.35">
      <c r="AN137" s="11" t="s">
        <v>175</v>
      </c>
    </row>
    <row r="138" spans="40:40" x14ac:dyDescent="0.35">
      <c r="AN138" s="11" t="s">
        <v>176</v>
      </c>
    </row>
    <row r="139" spans="40:40" x14ac:dyDescent="0.35">
      <c r="AN139" s="11" t="s">
        <v>48</v>
      </c>
    </row>
    <row r="140" spans="40:40" x14ac:dyDescent="0.35">
      <c r="AN140" s="11" t="s">
        <v>49</v>
      </c>
    </row>
    <row r="141" spans="40:40" x14ac:dyDescent="0.35">
      <c r="AN141" s="11" t="s">
        <v>50</v>
      </c>
    </row>
    <row r="142" spans="40:40" x14ac:dyDescent="0.35">
      <c r="AN142" s="11" t="s">
        <v>177</v>
      </c>
    </row>
    <row r="143" spans="40:40" x14ac:dyDescent="0.35">
      <c r="AN143" s="11" t="s">
        <v>178</v>
      </c>
    </row>
    <row r="144" spans="40:40" x14ac:dyDescent="0.35">
      <c r="AN144" s="11" t="s">
        <v>179</v>
      </c>
    </row>
    <row r="145" spans="40:40" x14ac:dyDescent="0.35">
      <c r="AN145" s="11" t="s">
        <v>180</v>
      </c>
    </row>
    <row r="146" spans="40:40" x14ac:dyDescent="0.35">
      <c r="AN146" s="11" t="s">
        <v>181</v>
      </c>
    </row>
    <row r="147" spans="40:40" x14ac:dyDescent="0.35">
      <c r="AN147" s="11" t="s">
        <v>182</v>
      </c>
    </row>
    <row r="148" spans="40:40" x14ac:dyDescent="0.35">
      <c r="AN148" s="11" t="s">
        <v>183</v>
      </c>
    </row>
    <row r="149" spans="40:40" x14ac:dyDescent="0.35">
      <c r="AN149" s="11" t="s">
        <v>184</v>
      </c>
    </row>
    <row r="150" spans="40:40" x14ac:dyDescent="0.35">
      <c r="AN150" s="11" t="s">
        <v>185</v>
      </c>
    </row>
    <row r="151" spans="40:40" x14ac:dyDescent="0.35">
      <c r="AN151" s="11" t="s">
        <v>186</v>
      </c>
    </row>
    <row r="152" spans="40:40" x14ac:dyDescent="0.35">
      <c r="AN152" s="11" t="s">
        <v>187</v>
      </c>
    </row>
    <row r="153" spans="40:40" x14ac:dyDescent="0.35">
      <c r="AN153" s="11" t="s">
        <v>188</v>
      </c>
    </row>
    <row r="154" spans="40:40" x14ac:dyDescent="0.35">
      <c r="AN154" s="11" t="s">
        <v>189</v>
      </c>
    </row>
    <row r="155" spans="40:40" x14ac:dyDescent="0.35">
      <c r="AN155" s="11" t="s">
        <v>190</v>
      </c>
    </row>
    <row r="156" spans="40:40" x14ac:dyDescent="0.35">
      <c r="AN156" s="11" t="s">
        <v>191</v>
      </c>
    </row>
    <row r="157" spans="40:40" x14ac:dyDescent="0.35">
      <c r="AN157" s="11" t="s">
        <v>192</v>
      </c>
    </row>
    <row r="158" spans="40:40" x14ac:dyDescent="0.35">
      <c r="AN158" s="11" t="s">
        <v>193</v>
      </c>
    </row>
    <row r="159" spans="40:40" x14ac:dyDescent="0.35">
      <c r="AN159" s="11" t="s">
        <v>194</v>
      </c>
    </row>
    <row r="160" spans="40:40" x14ac:dyDescent="0.35">
      <c r="AN160" s="11" t="s">
        <v>195</v>
      </c>
    </row>
    <row r="161" spans="40:40" x14ac:dyDescent="0.35">
      <c r="AN161" s="11" t="s">
        <v>196</v>
      </c>
    </row>
    <row r="162" spans="40:40" x14ac:dyDescent="0.35">
      <c r="AN162" s="11" t="s">
        <v>197</v>
      </c>
    </row>
    <row r="163" spans="40:40" x14ac:dyDescent="0.35">
      <c r="AN163" s="11" t="s">
        <v>198</v>
      </c>
    </row>
    <row r="164" spans="40:40" x14ac:dyDescent="0.35">
      <c r="AN164" s="11" t="s">
        <v>199</v>
      </c>
    </row>
    <row r="165" spans="40:40" x14ac:dyDescent="0.35">
      <c r="AN165" s="11" t="s">
        <v>200</v>
      </c>
    </row>
    <row r="166" spans="40:40" x14ac:dyDescent="0.35">
      <c r="AN166" s="11" t="s">
        <v>201</v>
      </c>
    </row>
    <row r="167" spans="40:40" x14ac:dyDescent="0.35">
      <c r="AN167" s="11" t="s">
        <v>202</v>
      </c>
    </row>
    <row r="168" spans="40:40" x14ac:dyDescent="0.35">
      <c r="AN168" s="11" t="s">
        <v>203</v>
      </c>
    </row>
    <row r="169" spans="40:40" x14ac:dyDescent="0.35">
      <c r="AN169" s="11" t="s">
        <v>51</v>
      </c>
    </row>
    <row r="170" spans="40:40" x14ac:dyDescent="0.35">
      <c r="AN170" s="11" t="s">
        <v>204</v>
      </c>
    </row>
    <row r="171" spans="40:40" x14ac:dyDescent="0.35">
      <c r="AN171" s="11" t="s">
        <v>205</v>
      </c>
    </row>
    <row r="172" spans="40:40" x14ac:dyDescent="0.35">
      <c r="AN172" s="11" t="s">
        <v>206</v>
      </c>
    </row>
    <row r="173" spans="40:40" x14ac:dyDescent="0.35">
      <c r="AN173" s="11" t="s">
        <v>52</v>
      </c>
    </row>
    <row r="174" spans="40:40" x14ac:dyDescent="0.35">
      <c r="AN174" s="11" t="s">
        <v>207</v>
      </c>
    </row>
    <row r="175" spans="40:40" x14ac:dyDescent="0.35">
      <c r="AN175" s="11" t="s">
        <v>208</v>
      </c>
    </row>
    <row r="176" spans="40:40" x14ac:dyDescent="0.35">
      <c r="AN176" s="11" t="s">
        <v>209</v>
      </c>
    </row>
    <row r="177" spans="40:40" x14ac:dyDescent="0.35">
      <c r="AN177" s="11" t="s">
        <v>210</v>
      </c>
    </row>
    <row r="178" spans="40:40" x14ac:dyDescent="0.35">
      <c r="AN178" s="11" t="s">
        <v>211</v>
      </c>
    </row>
    <row r="179" spans="40:40" x14ac:dyDescent="0.35">
      <c r="AN179" s="11" t="s">
        <v>212</v>
      </c>
    </row>
    <row r="180" spans="40:40" x14ac:dyDescent="0.35">
      <c r="AN180" s="11" t="s">
        <v>213</v>
      </c>
    </row>
    <row r="181" spans="40:40" x14ac:dyDescent="0.35">
      <c r="AN181" s="11" t="s">
        <v>214</v>
      </c>
    </row>
    <row r="182" spans="40:40" x14ac:dyDescent="0.35">
      <c r="AN182" s="11" t="s">
        <v>215</v>
      </c>
    </row>
    <row r="183" spans="40:40" x14ac:dyDescent="0.35">
      <c r="AN183" s="11" t="s">
        <v>216</v>
      </c>
    </row>
    <row r="184" spans="40:40" x14ac:dyDescent="0.35">
      <c r="AN184" s="11" t="s">
        <v>217</v>
      </c>
    </row>
    <row r="185" spans="40:40" x14ac:dyDescent="0.35">
      <c r="AN185" s="11" t="s">
        <v>218</v>
      </c>
    </row>
    <row r="186" spans="40:40" x14ac:dyDescent="0.35">
      <c r="AN186" s="11" t="s">
        <v>219</v>
      </c>
    </row>
    <row r="187" spans="40:40" x14ac:dyDescent="0.35">
      <c r="AN187" s="11" t="s">
        <v>220</v>
      </c>
    </row>
    <row r="188" spans="40:40" x14ac:dyDescent="0.35">
      <c r="AN188" s="11" t="s">
        <v>221</v>
      </c>
    </row>
    <row r="189" spans="40:40" x14ac:dyDescent="0.35">
      <c r="AN189" s="11" t="s">
        <v>222</v>
      </c>
    </row>
  </sheetData>
  <sheetProtection selectLockedCells="1" selectUnlockedCells="1"/>
  <pageMargins left="0.7" right="0.7" top="0.75" bottom="0.75" header="0.3" footer="0.3"/>
  <pageSetup orientation="portrait" r:id="rId9"/>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BD90DE-C345-4C49-A233-ACC244CDCCB0}">
  <dimension ref="A1:K30"/>
  <sheetViews>
    <sheetView showGridLines="0" showRowColHeaders="0" tabSelected="1" topLeftCell="A19" zoomScale="85" zoomScaleNormal="85" workbookViewId="0">
      <selection activeCell="E2" sqref="E2"/>
    </sheetView>
  </sheetViews>
  <sheetFormatPr defaultColWidth="9.1796875" defaultRowHeight="14.5" x14ac:dyDescent="0.35"/>
  <cols>
    <col min="1" max="1" width="6" customWidth="1"/>
    <col min="2" max="2" width="17.453125" customWidth="1"/>
    <col min="3" max="3" width="29.1796875" bestFit="1" customWidth="1"/>
    <col min="4" max="4" width="36.453125" bestFit="1" customWidth="1"/>
    <col min="5" max="6" width="33.1796875" bestFit="1" customWidth="1"/>
    <col min="7" max="7" width="21.453125" bestFit="1" customWidth="1"/>
  </cols>
  <sheetData>
    <row r="1" spans="1:11" x14ac:dyDescent="0.35">
      <c r="A1" s="23"/>
      <c r="B1" s="23"/>
      <c r="C1" s="27"/>
      <c r="D1" s="27"/>
      <c r="E1" s="27"/>
      <c r="F1" s="27"/>
      <c r="G1" s="27"/>
      <c r="H1" s="27"/>
      <c r="I1" s="27"/>
      <c r="J1" s="22"/>
      <c r="K1" s="22"/>
    </row>
    <row r="2" spans="1:11" ht="18.5" x14ac:dyDescent="0.35">
      <c r="A2" s="23"/>
      <c r="B2" s="24"/>
      <c r="C2" s="28"/>
      <c r="D2" s="28"/>
      <c r="E2" s="28"/>
      <c r="F2" s="28"/>
      <c r="G2" s="28"/>
      <c r="H2" s="27"/>
      <c r="I2" s="27"/>
      <c r="J2" s="22"/>
      <c r="K2" s="22"/>
    </row>
    <row r="3" spans="1:11" ht="36" customHeight="1" x14ac:dyDescent="0.35">
      <c r="A3" s="23"/>
      <c r="B3" s="25"/>
      <c r="C3" s="29"/>
      <c r="D3" s="30"/>
      <c r="E3" s="30"/>
      <c r="F3" s="30"/>
      <c r="G3" s="29"/>
      <c r="H3" s="27"/>
      <c r="I3" s="27"/>
      <c r="J3" s="22"/>
      <c r="K3" s="22"/>
    </row>
    <row r="4" spans="1:11" ht="36" customHeight="1" x14ac:dyDescent="0.35">
      <c r="A4" s="23"/>
      <c r="B4" s="25"/>
      <c r="C4" s="2"/>
      <c r="D4" s="3"/>
      <c r="E4" s="3"/>
      <c r="F4" s="3"/>
      <c r="G4" s="2"/>
      <c r="H4" s="1"/>
      <c r="I4" s="1"/>
    </row>
    <row r="5" spans="1:11" ht="36" customHeight="1" x14ac:dyDescent="0.35">
      <c r="A5" s="23"/>
      <c r="B5" s="25"/>
      <c r="C5" s="2"/>
      <c r="D5" s="3"/>
      <c r="E5" s="3"/>
      <c r="F5" s="3"/>
      <c r="G5" s="2"/>
      <c r="H5" s="1"/>
      <c r="I5" s="1"/>
    </row>
    <row r="6" spans="1:11" ht="36" customHeight="1" x14ac:dyDescent="0.65">
      <c r="A6" s="23"/>
      <c r="B6" s="26"/>
      <c r="C6" s="4"/>
      <c r="D6" s="5"/>
      <c r="E6" s="5"/>
      <c r="F6" s="5"/>
      <c r="G6" s="4"/>
      <c r="H6" s="1"/>
      <c r="I6" s="1"/>
    </row>
    <row r="7" spans="1:11" x14ac:dyDescent="0.35">
      <c r="A7" s="23"/>
      <c r="B7" s="23"/>
      <c r="C7" s="1"/>
      <c r="D7" s="1"/>
      <c r="E7" s="1"/>
      <c r="F7" s="1"/>
      <c r="G7" s="1"/>
      <c r="H7" s="1"/>
      <c r="I7" s="1"/>
    </row>
    <row r="8" spans="1:11" x14ac:dyDescent="0.35">
      <c r="A8" s="23"/>
      <c r="B8" s="23"/>
      <c r="C8" s="1"/>
      <c r="D8" s="1"/>
      <c r="E8" s="1"/>
      <c r="F8" s="1"/>
      <c r="G8" s="1"/>
      <c r="H8" s="1"/>
      <c r="I8" s="1"/>
    </row>
    <row r="9" spans="1:11" x14ac:dyDescent="0.35">
      <c r="A9" s="23"/>
      <c r="B9" s="23"/>
      <c r="C9" s="1"/>
      <c r="D9" s="1"/>
      <c r="E9" s="1"/>
      <c r="F9" s="1"/>
      <c r="G9" s="1"/>
      <c r="H9" s="1"/>
      <c r="I9" s="1"/>
    </row>
    <row r="10" spans="1:11" x14ac:dyDescent="0.35">
      <c r="A10" s="23"/>
      <c r="B10" s="23"/>
      <c r="C10" s="1"/>
      <c r="D10" s="1"/>
      <c r="E10" s="1"/>
      <c r="F10" s="1"/>
      <c r="G10" s="1"/>
      <c r="H10" s="1"/>
      <c r="I10" s="1"/>
    </row>
    <row r="11" spans="1:11" x14ac:dyDescent="0.35">
      <c r="A11" s="23"/>
      <c r="B11" s="23"/>
      <c r="C11" s="1"/>
      <c r="D11" s="1"/>
      <c r="E11" s="1"/>
      <c r="F11" s="1"/>
      <c r="G11" s="1"/>
      <c r="H11" s="1"/>
      <c r="I11" s="1"/>
    </row>
    <row r="12" spans="1:11" x14ac:dyDescent="0.35">
      <c r="A12" s="23"/>
      <c r="B12" s="23"/>
      <c r="C12" s="1"/>
      <c r="D12" s="1"/>
      <c r="E12" s="1"/>
      <c r="F12" s="1"/>
      <c r="G12" s="1"/>
      <c r="H12" s="1"/>
      <c r="I12" s="1"/>
    </row>
    <row r="13" spans="1:11" x14ac:dyDescent="0.35">
      <c r="A13" s="23"/>
      <c r="B13" s="23"/>
      <c r="C13" s="1"/>
      <c r="D13" s="1"/>
      <c r="E13" s="1"/>
      <c r="F13" s="1"/>
      <c r="G13" s="1"/>
      <c r="H13" s="1"/>
      <c r="I13" s="1"/>
    </row>
    <row r="14" spans="1:11" x14ac:dyDescent="0.35">
      <c r="A14" s="23"/>
      <c r="B14" s="23"/>
      <c r="C14" s="1"/>
      <c r="D14" s="1"/>
      <c r="E14" s="1"/>
      <c r="F14" s="1"/>
      <c r="G14" s="1"/>
      <c r="H14" s="1"/>
      <c r="I14" s="1"/>
    </row>
    <row r="15" spans="1:11" x14ac:dyDescent="0.35">
      <c r="A15" s="23"/>
      <c r="B15" s="23"/>
      <c r="C15" s="1"/>
      <c r="D15" s="1"/>
      <c r="E15" s="1"/>
      <c r="F15" s="1"/>
      <c r="G15" s="1"/>
      <c r="H15" s="1"/>
      <c r="I15" s="1"/>
    </row>
    <row r="16" spans="1:11" x14ac:dyDescent="0.35">
      <c r="A16" s="23"/>
      <c r="B16" s="23"/>
      <c r="C16" s="1"/>
      <c r="D16" s="1"/>
      <c r="E16" s="1"/>
      <c r="F16" s="1"/>
      <c r="G16" s="1"/>
      <c r="H16" s="1"/>
      <c r="I16" s="1"/>
    </row>
    <row r="17" spans="1:9" x14ac:dyDescent="0.35">
      <c r="A17" s="23"/>
      <c r="B17" s="23"/>
      <c r="C17" s="1"/>
      <c r="D17" s="1"/>
      <c r="E17" s="1"/>
      <c r="F17" s="1"/>
      <c r="G17" s="1"/>
      <c r="H17" s="1"/>
      <c r="I17" s="1"/>
    </row>
    <row r="18" spans="1:9" x14ac:dyDescent="0.35">
      <c r="A18" s="23"/>
      <c r="B18" s="23"/>
      <c r="C18" s="1"/>
      <c r="D18" s="1"/>
      <c r="E18" s="1"/>
      <c r="F18" s="1"/>
      <c r="G18" s="1"/>
      <c r="H18" s="1"/>
      <c r="I18" s="1"/>
    </row>
    <row r="19" spans="1:9" x14ac:dyDescent="0.35">
      <c r="A19" s="23"/>
      <c r="B19" s="23"/>
      <c r="C19" s="1"/>
      <c r="D19" s="1"/>
      <c r="E19" s="1"/>
      <c r="F19" s="1"/>
      <c r="G19" s="1"/>
      <c r="H19" s="1"/>
      <c r="I19" s="1"/>
    </row>
    <row r="20" spans="1:9" x14ac:dyDescent="0.35">
      <c r="A20" s="23"/>
      <c r="B20" s="23"/>
      <c r="C20" s="1"/>
      <c r="D20" s="1"/>
      <c r="E20" s="1"/>
      <c r="F20" s="1"/>
      <c r="G20" s="1"/>
      <c r="H20" s="1"/>
      <c r="I20" s="1"/>
    </row>
    <row r="21" spans="1:9" x14ac:dyDescent="0.35">
      <c r="A21" s="23"/>
      <c r="B21" s="23"/>
      <c r="C21" s="1"/>
      <c r="D21" s="1"/>
      <c r="E21" s="1"/>
      <c r="F21" s="1"/>
      <c r="G21" s="1"/>
      <c r="H21" s="1"/>
      <c r="I21" s="1"/>
    </row>
    <row r="22" spans="1:9" x14ac:dyDescent="0.35">
      <c r="A22" s="23"/>
      <c r="B22" s="23"/>
      <c r="C22" s="1"/>
      <c r="D22" s="1"/>
      <c r="E22" s="1"/>
      <c r="F22" s="1"/>
      <c r="G22" s="1"/>
      <c r="H22" s="1"/>
      <c r="I22" s="1"/>
    </row>
    <row r="23" spans="1:9" x14ac:dyDescent="0.35">
      <c r="A23" s="23"/>
      <c r="B23" s="23"/>
      <c r="C23" s="1"/>
      <c r="D23" s="1"/>
      <c r="E23" s="1"/>
      <c r="F23" s="1"/>
      <c r="G23" s="1"/>
      <c r="H23" s="1"/>
      <c r="I23" s="1"/>
    </row>
    <row r="24" spans="1:9" x14ac:dyDescent="0.35">
      <c r="A24" s="23"/>
      <c r="B24" s="23"/>
      <c r="C24" s="1"/>
      <c r="D24" s="1"/>
      <c r="E24" s="1"/>
      <c r="F24" s="1"/>
      <c r="G24" s="1"/>
      <c r="H24" s="1"/>
      <c r="I24" s="1"/>
    </row>
    <row r="25" spans="1:9" x14ac:dyDescent="0.35">
      <c r="A25" s="23"/>
      <c r="B25" s="23"/>
      <c r="C25" s="1"/>
      <c r="D25" s="1"/>
      <c r="E25" s="1"/>
      <c r="F25" s="1"/>
      <c r="G25" s="1"/>
      <c r="H25" s="1"/>
      <c r="I25" s="1"/>
    </row>
    <row r="26" spans="1:9" x14ac:dyDescent="0.35">
      <c r="A26" s="23"/>
      <c r="B26" s="23"/>
      <c r="C26" s="1"/>
      <c r="D26" s="1"/>
      <c r="E26" s="1"/>
      <c r="F26" s="1"/>
      <c r="G26" s="1"/>
      <c r="H26" s="1"/>
      <c r="I26" s="1"/>
    </row>
    <row r="27" spans="1:9" x14ac:dyDescent="0.35">
      <c r="A27" s="23"/>
      <c r="B27" s="23"/>
      <c r="C27" s="1"/>
      <c r="D27" s="1"/>
      <c r="E27" s="1"/>
      <c r="F27" s="1"/>
      <c r="G27" s="1"/>
      <c r="H27" s="1"/>
      <c r="I27" s="1"/>
    </row>
    <row r="28" spans="1:9" x14ac:dyDescent="0.35">
      <c r="A28" s="23"/>
      <c r="B28" s="23"/>
      <c r="C28" s="1"/>
      <c r="D28" s="1"/>
      <c r="E28" s="1"/>
      <c r="F28" s="1"/>
      <c r="G28" s="1"/>
      <c r="H28" s="1"/>
      <c r="I28" s="1"/>
    </row>
    <row r="29" spans="1:9" x14ac:dyDescent="0.35">
      <c r="A29" s="23"/>
      <c r="B29" s="23"/>
      <c r="C29" s="1"/>
      <c r="D29" s="1"/>
      <c r="E29" s="1"/>
      <c r="F29" s="1"/>
      <c r="G29" s="1"/>
      <c r="H29" s="1"/>
      <c r="I29" s="1"/>
    </row>
    <row r="30" spans="1:9" x14ac:dyDescent="0.35">
      <c r="A30" s="23"/>
      <c r="B30" s="23"/>
      <c r="C30" s="1"/>
      <c r="D30" s="1"/>
      <c r="E30" s="1"/>
      <c r="F30" s="1"/>
      <c r="G30" s="1"/>
      <c r="H30" s="1"/>
      <c r="I30" s="1"/>
    </row>
  </sheetData>
  <sheetProtection sheet="1" objects="1" selectLockedCells="1" selectUnlockedCells="1"/>
  <pageMargins left="0.7" right="0.7" top="0.75" bottom="0.75" header="0.3" footer="0.3"/>
  <pageSetup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25" r:id="rId4" name="Option Button 1">
              <controlPr defaultSize="0" autoFill="0" autoLine="0" autoPict="0">
                <anchor>
                  <from>
                    <xdr:col>5</xdr:col>
                    <xdr:colOff>812800</xdr:colOff>
                    <xdr:row>1</xdr:row>
                    <xdr:rowOff>19050</xdr:rowOff>
                  </from>
                  <to>
                    <xdr:col>5</xdr:col>
                    <xdr:colOff>1828800</xdr:colOff>
                    <xdr:row>1</xdr:row>
                    <xdr:rowOff>228600</xdr:rowOff>
                  </to>
                </anchor>
              </controlPr>
            </control>
          </mc:Choice>
        </mc:AlternateContent>
        <mc:AlternateContent xmlns:mc="http://schemas.openxmlformats.org/markup-compatibility/2006">
          <mc:Choice Requires="x14">
            <control shapeId="1026" r:id="rId5" name="Option Button 2">
              <controlPr defaultSize="0" autoFill="0" autoLine="0" autoPict="0">
                <anchor>
                  <from>
                    <xdr:col>5</xdr:col>
                    <xdr:colOff>1651000</xdr:colOff>
                    <xdr:row>1</xdr:row>
                    <xdr:rowOff>19050</xdr:rowOff>
                  </from>
                  <to>
                    <xdr:col>6</xdr:col>
                    <xdr:colOff>457200</xdr:colOff>
                    <xdr:row>1</xdr:row>
                    <xdr:rowOff>228600</xdr:rowOff>
                  </to>
                </anchor>
              </controlPr>
            </control>
          </mc:Choice>
        </mc:AlternateContent>
        <mc:AlternateContent xmlns:mc="http://schemas.openxmlformats.org/markup-compatibility/2006">
          <mc:Choice Requires="x14">
            <control shapeId="1027" r:id="rId6" name="Option Button 3">
              <controlPr defaultSize="0" autoFill="0" autoLine="0" autoPict="0">
                <anchor>
                  <from>
                    <xdr:col>6</xdr:col>
                    <xdr:colOff>38100</xdr:colOff>
                    <xdr:row>1</xdr:row>
                    <xdr:rowOff>19050</xdr:rowOff>
                  </from>
                  <to>
                    <xdr:col>6</xdr:col>
                    <xdr:colOff>1060450</xdr:colOff>
                    <xdr:row>1</xdr:row>
                    <xdr:rowOff>228600</xdr:rowOff>
                  </to>
                </anchor>
              </controlPr>
            </control>
          </mc:Choice>
        </mc:AlternateContent>
        <mc:AlternateContent xmlns:mc="http://schemas.openxmlformats.org/markup-compatibility/2006">
          <mc:Choice Requires="x14">
            <control shapeId="1028" r:id="rId7" name="Option Button 4">
              <controlPr defaultSize="0" autoFill="0" autoLine="0" autoPict="0">
                <anchor>
                  <from>
                    <xdr:col>6</xdr:col>
                    <xdr:colOff>781050</xdr:colOff>
                    <xdr:row>1</xdr:row>
                    <xdr:rowOff>19050</xdr:rowOff>
                  </from>
                  <to>
                    <xdr:col>7</xdr:col>
                    <xdr:colOff>374650</xdr:colOff>
                    <xdr:row>1</xdr:row>
                    <xdr:rowOff>228600</xdr:rowOff>
                  </to>
                </anchor>
              </controlPr>
            </control>
          </mc:Choice>
        </mc:AlternateContent>
        <mc:AlternateContent xmlns:mc="http://schemas.openxmlformats.org/markup-compatibility/2006">
          <mc:Choice Requires="x14">
            <control shapeId="1029" r:id="rId8" name="Option Button 5">
              <controlPr defaultSize="0" autoFill="0" autoLine="0" autoPict="0">
                <anchor>
                  <from>
                    <xdr:col>6</xdr:col>
                    <xdr:colOff>1371600</xdr:colOff>
                    <xdr:row>1</xdr:row>
                    <xdr:rowOff>19050</xdr:rowOff>
                  </from>
                  <to>
                    <xdr:col>8</xdr:col>
                    <xdr:colOff>355600</xdr:colOff>
                    <xdr:row>1</xdr:row>
                    <xdr:rowOff>228600</xdr:rowOff>
                  </to>
                </anchor>
              </controlPr>
            </control>
          </mc:Choice>
        </mc:AlternateContent>
      </controls>
    </mc:Choice>
  </mc:AlternateContent>
  <extLst>
    <ext xmlns:x14="http://schemas.microsoft.com/office/spreadsheetml/2009/9/main" uri="{A8765BA9-456A-4dab-B4F3-ACF838C121DE}">
      <x14:slicerList>
        <x14:slicer r:id="rId9"/>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 1 0 0 0 0 0 0   S a l e s   R e c o r d s _ a b 5 2 d 8 9 b - 5 1 e b - 4 0 b a - b 0 9 0 - 7 1 e 4 a d c 0 9 3 0 f < / 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0.xml>��< ? x m l   v e r s i o n = " 1 . 0 "   e n c o d i n g = " U T F - 1 6 " ? > < G e m i n i   x m l n s = " h t t p : / / g e m i n i / p i v o t c u s t o m i z a t i o n / S h o w H i d d e n " > < C u s t o m C o n t e n t > < ! [ C D A T A [ T r u e ] ] > < / C u s t o m C o n t e n t > < / G e m i n i > 
</file>

<file path=customXml/item11.xml>��< ? x m l   v e r s i o n = " 1 . 0 "   e n c o d i n g = " U T F - 1 6 " ? > < G e m i n i   x m l n s = " h t t p : / / g e m i n i / p i v o t c u s t o m i z a t i o n / T a b l e O r d e r " > < C u s t o m C o n t e n t > < ! [ C D A T A [ 1 0 0 0 0 0 0   S a l e s   R e c o r d s _ a b 5 2 d 8 9 b - 5 1 e b - 4 0 b a - b 0 9 0 - 7 1 e 4 a d c 0 9 3 0 f ] ] > < / C u s t o m C o n t e n t > < / G e m i n i > 
</file>

<file path=customXml/item12.xml>��< ? x m l   v e r s i o n = " 1 . 0 "   e n c o d i n g = " U T F - 1 6 " ? > < G e m i n i   x m l n s = " h t t p : / / g e m i n i / p i v o t c u s t o m i z a t i o n / T a b l e X M L _ 1 0 0 0 0 0 0   S a l e s   R e c o r d s _ a b 5 2 d 8 9 b - 5 1 e b - 4 0 b a - b 0 9 0 - 7 1 e 4 a d c 0 9 3 0 f " > < C u s t o m C o n t e n t > < ! [ C D A T A [ < T a b l e W i d g e t G r i d S e r i a l i z a t i o n   x m l n s : x s d = " h t t p : / / w w w . w 3 . o r g / 2 0 0 1 / X M L S c h e m a "   x m l n s : x s i = " h t t p : / / w w w . w 3 . o r g / 2 0 0 1 / X M L S c h e m a - i n s t a n c e " > < C o l u m n S u g g e s t e d T y p e   / > < C o l u m n F o r m a t   / > < C o l u m n A c c u r a c y   / > < C o l u m n C u r r e n c y S y m b o l   / > < C o l u m n P o s i t i v e P a t t e r n   / > < C o l u m n N e g a t i v e P a t t e r n   / > < C o l u m n W i d t h s > < i t e m > < k e y > < s t r i n g > R e g i o n < / s t r i n g > < / k e y > < v a l u e > < i n t > 7 9 < / i n t > < / v a l u e > < / i t e m > < i t e m > < k e y > < s t r i n g > C o u n t r y < / s t r i n g > < / k e y > < v a l u e > < i n t > 8 5 < / i n t > < / v a l u e > < / i t e m > < i t e m > < k e y > < s t r i n g > I t e m   T y p e < / s t r i n g > < / k e y > < v a l u e > < i n t > 9 7 < / i n t > < / v a l u e > < / i t e m > < i t e m > < k e y > < s t r i n g > S a l e s   C h a n n e l < / s t r i n g > < / k e y > < v a l u e > < i n t > 1 2 2 < / i n t > < / v a l u e > < / i t e m > < i t e m > < k e y > < s t r i n g > O r d e r   P r i o r i t y < / s t r i n g > < / k e y > < v a l u e > < i n t > 1 2 1 < / i n t > < / v a l u e > < / i t e m > < i t e m > < k e y > < s t r i n g > O r d e r   D a t e < / s t r i n g > < / k e y > < v a l u e > < i n t > 1 0 4 < / i n t > < / v a l u e > < / i t e m > < i t e m > < k e y > < s t r i n g > S h i p   D a t e < / s t r i n g > < / k e y > < v a l u e > < i n t > 9 5 < / i n t > < / v a l u e > < / i t e m > < i t e m > < k e y > < s t r i n g > U n i t s   S o l d < / s t r i n g > < / k e y > < v a l u e > < i n t > 9 8 < / i n t > < / v a l u e > < / i t e m > < i t e m > < k e y > < s t r i n g > U n i t   P r i c e < / s t r i n g > < / k e y > < v a l u e > < i n t > 9 6 < / i n t > < / v a l u e > < / i t e m > < i t e m > < k e y > < s t r i n g > U n i t   C o s t < / s t r i n g > < / k e y > < v a l u e > < i n t > 9 2 < / i n t > < / v a l u e > < / i t e m > < i t e m > < k e y > < s t r i n g > R e v e n u e < / s t r i n g > < / k e y > < v a l u e > < i n t > 9 1 < / i n t > < / v a l u e > < / i t e m > < i t e m > < k e y > < s t r i n g > C O G S < / s t r i n g > < / k e y > < v a l u e > < i n t > 7 0 < / i n t > < / v a l u e > < / i t e m > < i t e m > < k e y > < s t r i n g > P r o f i t < / s t r i n g > < / k e y > < v a l u e > < i n t > 7 0 < / i n t > < / v a l u e > < / i t e m > < i t e m > < k e y > < s t r i n g > D e l i v e r y   d a y s < / s t r i n g > < / k e y > < v a l u e > < i n t > 1 1 9 < / i n t > < / v a l u e > < / i t e m > < i t e m > < k e y > < s t r i n g > D e l i v e r y   d a y   g r o u p < / s t r i n g > < / k e y > < v a l u e > < i n t > 1 5 2 < / i n t > < / v a l u e > < / i t e m > < i t e m > < k e y > < s t r i n g > O r d e r   D a t e   ( Y e a r ) < / s t r i n g > < / k e y > < v a l u e > < i n t > 1 4 3 < / i n t > < / v a l u e > < / i t e m > < i t e m > < k e y > < s t r i n g > O r d e r   D a t e   ( Q u a r t e r ) < / s t r i n g > < / k e y > < v a l u e > < i n t > 1 6 5 < / i n t > < / v a l u e > < / i t e m > < i t e m > < k e y > < s t r i n g > O r d e r   D a t e   ( M o n t h   I n d e x ) < / s t r i n g > < / k e y > < v a l u e > < i n t > 1 9 6 < / i n t > < / v a l u e > < / i t e m > < i t e m > < k e y > < s t r i n g > O r d e r   D a t e   ( M o n t h ) < / s t r i n g > < / k e y > < v a l u e > < i n t > 1 5 8 < / i n t > < / v a l u e > < / i t e m > < / C o l u m n W i d t h s > < C o l u m n D i s p l a y I n d e x > < i t e m > < k e y > < s t r i n g > R e g i o n < / s t r i n g > < / k e y > < v a l u e > < i n t > 0 < / i n t > < / v a l u e > < / i t e m > < i t e m > < k e y > < s t r i n g > C o u n t r y < / s t r i n g > < / k e y > < v a l u e > < i n t > 1 < / i n t > < / v a l u e > < / i t e m > < i t e m > < k e y > < s t r i n g > I t e m   T y p e < / s t r i n g > < / k e y > < v a l u e > < i n t > 2 < / i n t > < / v a l u e > < / i t e m > < i t e m > < k e y > < s t r i n g > S a l e s   C h a n n e l < / s t r i n g > < / k e y > < v a l u e > < i n t > 3 < / i n t > < / v a l u e > < / i t e m > < i t e m > < k e y > < s t r i n g > O r d e r   P r i o r i t y < / s t r i n g > < / k e y > < v a l u e > < i n t > 4 < / i n t > < / v a l u e > < / i t e m > < i t e m > < k e y > < s t r i n g > O r d e r   D a t e < / s t r i n g > < / k e y > < v a l u e > < i n t > 5 < / i n t > < / v a l u e > < / i t e m > < i t e m > < k e y > < s t r i n g > S h i p   D a t e < / s t r i n g > < / k e y > < v a l u e > < i n t > 6 < / i n t > < / v a l u e > < / i t e m > < i t e m > < k e y > < s t r i n g > U n i t s   S o l d < / s t r i n g > < / k e y > < v a l u e > < i n t > 7 < / i n t > < / v a l u e > < / i t e m > < i t e m > < k e y > < s t r i n g > U n i t   P r i c e < / s t r i n g > < / k e y > < v a l u e > < i n t > 8 < / i n t > < / v a l u e > < / i t e m > < i t e m > < k e y > < s t r i n g > U n i t   C o s t < / s t r i n g > < / k e y > < v a l u e > < i n t > 9 < / i n t > < / v a l u e > < / i t e m > < i t e m > < k e y > < s t r i n g > R e v e n u e < / s t r i n g > < / k e y > < v a l u e > < i n t > 1 0 < / i n t > < / v a l u e > < / i t e m > < i t e m > < k e y > < s t r i n g > C O G S < / s t r i n g > < / k e y > < v a l u e > < i n t > 1 1 < / i n t > < / v a l u e > < / i t e m > < i t e m > < k e y > < s t r i n g > P r o f i t < / s t r i n g > < / k e y > < v a l u e > < i n t > 1 2 < / i n t > < / v a l u e > < / i t e m > < i t e m > < k e y > < s t r i n g > D e l i v e r y   d a y s < / s t r i n g > < / k e y > < v a l u e > < i n t > 1 3 < / i n t > < / v a l u e > < / i t e m > < i t e m > < k e y > < s t r i n g > D e l i v e r y   d a y   g r o u p < / s t r i n g > < / k e y > < v a l u e > < i n t > 1 4 < / i n t > < / v a l u e > < / i t e m > < i t e m > < k e y > < s t r i n g > O r d e r   D a t e   ( Y e a r ) < / s t r i n g > < / k e y > < v a l u e > < i n t > 1 5 < / i n t > < / v a l u e > < / i t e m > < i t e m > < k e y > < s t r i n g > O r d e r   D a t e   ( Q u a r t e r ) < / s t r i n g > < / k e y > < v a l u e > < i n t > 1 6 < / i n t > < / v a l u e > < / i t e m > < i t e m > < k e y > < s t r i n g > O r d e r   D a t e   ( M o n t h   I n d e x ) < / s t r i n g > < / k e y > < v a l u e > < i n t > 1 7 < / i n t > < / v a l u e > < / i t e m > < i t e m > < k e y > < s t r i n g > O r d e r   D a t e   ( M o n t h ) < / s t r i n g > < / k e y > < v a l u e > < i n t > 1 8 < / 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M a n u a l C a l c M o d e " > < C u s t o m C o n t e n t > < ! [ C D A T A [ F a l s e ] ] > < / C u s t o m C o n t e n t > < / G e m i n i > 
</file>

<file path=customXml/item14.xml>��< ? x m l   v e r s i o n = " 1 . 0 "   e n c o d i n g = " u t f - 1 6 " ? > < D a t a M a s h u p   s q m i d = " d 8 1 6 f c 9 2 - a f c 5 - 4 6 7 8 - b 4 c 7 - 9 6 2 4 4 3 9 9 9 7 f 3 "   x m l n s = " h t t p : / / s c h e m a s . m i c r o s o f t . c o m / D a t a M a s h u p " > A A A A A J c F A A B Q S w M E F A A C A A g A j U W M U 5 i 2 Q y y m A A A A + A A A A B I A H A B D b 2 5 m a W c v U G F j a 2 F n Z S 5 4 b W w g o h g A K K A U A A A A A A A A A A A A A A A A A A A A A A A A A A A A h Y 8 x D o I w G E a v Q r r T F h A l 5 q c M r p K Y E I 1 r U y o 0 Q j G 0 W O 7 m 4 J G 8 g i S K u j l + L 2 9 4 3 + N 2 h 2 x s G + 8 q e 6 M 6 n a I A U + R J L b p S 6 S p F g z 3 5 C c o Y 7 L g 4 8 0 p 6 k 6 z N e j R l i m p r L 2 t C n H P Y R b j r K x J S G p B j v i 1 E L V u O P r L 6 L / t K G 8 u 1 k I j B 4 R X D Q r y K c B w n S 7 x I A i A z h l z p r x J O x Z g C + Y G w G R o 7 9 J J J 7 e 8 L I P M E 8 n 7 B n l B L A w Q U A A I A C A C N R Y x T 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U W M U 4 v s N T e P A g A A k A c A A B M A H A B G b 3 J t d W x h c y 9 T Z W N 0 a W 9 u M S 5 t I K I Y A C i g F A A A A A A A A A A A A A A A A A A A A A A A A A A A A J W V 3 2 / a M B D H 3 5 H 4 H 0 7 Z C 5 0 y N H 5 o k 9 b x g M K 2 V n t o V a i Q l q D J J N f G w r G R 7 X R F q P / 7 b B w S S p r S 5 g V y l 7 v v 9 3 O 2 Z Y W x p o L D 1 P 3 2 z t u t d k u l R G I C H 7 z e 5 9 0 D U 8 J Q w Q 3 G Q i b K g x E w 1 O 0 W m G c q c h m j i f x 4 j J F 1 5 0 K u l k K s O j 8 p w 2 4 g u E a u V c c L v k W 3 C q W K L q 6 j C a q V F u t o V w E T o t K l I D K B w L R S G I 1 B C / g D 8 e 4 N M p H k D K M 5 4 g o G h Y 8 x J 2 y j q K p q I 5 d I 9 u / d R 6 Y y 7 8 w H n j P m g 5 Y 5 n v n O c A P U 3 2 m K q C 2 a I 9 q G l x q z U c M E / N + U J y P P 1 S y e w g n R Z F E K X E u R C W 0 G e I E k M d C 2 6 4 w s z U C K T B H v v O 7 F h 7 D 4 f s z Y N C a M S D W y K I u K J U g J v z d K s 8 0 a K 5 m Z J F z d C Z k F g u U Z t 0 k r V v P l b 7 f e D d 6 b d T d i 2 n w F G h / 1 k w 9 b z y w G 1 3 J T i 9 u p O L X j j E O w h j i y W v Z K G k W 4 l l R I q u t t X d q M s e y b m P 8 H q c u J S V x y / W X Y t e p O M a X r l 2 t u O d X K r C R L 6 l U 2 Z 4 3 E Z R n P s y X K K h k I p Y 9 y T 9 X I b z A T D 2 i 3 q 5 3 t w e K 6 R B H u H K 2 N f w B y 0 G y c J L Z V r r T I q k 4 m 6 t p 0 6 n I + m N A D 8 t z a R x K n E F a 0 i 4 9 h h d e w T X o n 9 8 k z U 2 6 P 7 A W D X E r k 8 c a N s w G k 9 z L J c x O G I 7 j 6 N X 0 F w i 5 D A 0 P / X Q y 9 H U S h 9 i a C / m m C v i U w J + q O 6 p K h m N P i U 2 j F G r w P 3 u W 9 v / N e 6 r z J / e C 0 + 4 F 1 P 0 F G H 1 B u z L n Z q B K i P F U G o z q W D T D D d 8 E M d j D H s g f n s w 4 k e E L t x U R Y c Q J O s w 2 P 2 e B e i n y 9 B 6 R 3 E D 6 z s I D v I / g K O k U O 3 p z q l H I g 8 M / c O B 4 g M 3 f Q y x W D 3 n F J Z q 6 7 t K j Z R / s u q r y z d o v y k 3 D n / w F Q S w E C L Q A U A A I A C A C N R Y x T m L Z D L K Y A A A D 4 A A A A E g A A A A A A A A A A A A A A A A A A A A A A Q 2 9 u Z m l n L 1 B h Y 2 t h Z 2 U u e G 1 s U E s B A i 0 A F A A C A A g A j U W M U w / K 6 a u k A A A A 6 Q A A A B M A A A A A A A A A A A A A A A A A 8 g A A A F t D b 2 5 0 Z W 5 0 X 1 R 5 c G V z X S 5 4 b W x Q S w E C L Q A U A A I A C A C N R Y x T i + w 1 N 4 8 C A A C Q B w A A E w A A A A A A A A A A A A A A A A D j A Q A A R m 9 y b X V s Y X M v U 2 V j d G l v b j E u b V B L B Q Y A A A A A A w A D A M I A A A C / 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G Q A A A A A A A H U Z 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8 x M D A w M D A w J T I w U 2 F s Z X M l M j B S Z W N v c m R 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B b m F s e X N p c y F Q a X Z v d F R h Y m x l M i I g L z 4 8 R W 5 0 c n k g V H l w Z T 0 i R m l s b G V k Q 2 9 t c G x l d G V S Z X N 1 b H R U b 1 d v c m t z a G V l d C I g V m F s d W U 9 I m w w I i A v P j x F b n R y e S B U e X B l P S J G a W x s Q 2 9 1 b n Q i I F Z h b H V l P S J s M T A w M D A w M C I g L z 4 8 R W 5 0 c n k g V H l w Z T 0 i R m l s b E V y c m 9 y Q 2 9 k Z S I g V m F s d W U 9 I n N V b m t u b 3 d u I i A v P j x F b n R y e S B U e X B l P S J G a W x s R X J y b 3 J D b 3 V u d C I g V m F s d W U 9 I m w w I i A v P j x F b n R y e S B U e X B l P S J G a W x s T G F z d F V w Z G F 0 Z W Q i I F Z h b H V l P S J k M j A y M S 0 x M i 0 x M l Q x O T o 0 N D o w N S 4 y O D g 3 N j E y W i I g L z 4 8 R W 5 0 c n k g V H l w Z T 0 i R m l s b E N v b H V t b l R 5 c G V z I i B W Y W x 1 Z T 0 i c 0 J n W U d C Z 1 l K Q 1 F N R k J S R V J F U U 1 B I i A v P j x F b n R y e S B U e X B l P S J G a W x s Q 2 9 s d W 1 u T m F t Z X M i I F Z h b H V l P S J z W y Z x d W 9 0 O 1 J l Z 2 l v b i Z x d W 9 0 O y w m c X V v d D t D b 3 V u d H J 5 J n F 1 b 3 Q 7 L C Z x d W 9 0 O 0 l 0 Z W 0 g V H l w Z S Z x d W 9 0 O y w m c X V v d D t T Y W x l c y B D a G F u b m V s J n F 1 b 3 Q 7 L C Z x d W 9 0 O 0 9 y Z G V y I F B y a W 9 y a X R 5 J n F 1 b 3 Q 7 L C Z x d W 9 0 O 0 9 y Z G V y I E R h d G U m c X V v d D s s J n F 1 b 3 Q 7 U 2 h p c C B E Y X R l J n F 1 b 3 Q 7 L C Z x d W 9 0 O 1 V u a X R z I F N v b G Q m c X V v d D s s J n F 1 b 3 Q 7 V W 5 p d C B Q c m l j Z S Z x d W 9 0 O y w m c X V v d D t V b m l 0 I E N v c 3 Q m c X V v d D s s J n F 1 b 3 Q 7 U m V 2 Z W 5 1 Z S Z x d W 9 0 O y w m c X V v d D t D T 0 d T J n F 1 b 3 Q 7 L C Z x d W 9 0 O 1 B y b 2 Z p d C Z x d W 9 0 O y w m c X V v d D t E Z W x p d m V y e S B k Y X l z J n F 1 b 3 Q 7 L C Z x d W 9 0 O 0 R l b G l 2 Z X J 5 I G R h e S B n c m 9 1 c C Z x d W 9 0 O 1 0 i I C 8 + P E V u d H J 5 I F R 5 c G U 9 I k Z p b G x T d G F 0 d X M i I F Z h b H V l P S J z Q 2 9 t c G x l d G U i I C 8 + P E V u d H J 5 I F R 5 c G U 9 I l F 1 Z X J 5 S U Q i I F Z h b H V l P S J z M T h h Y W M w Y j k t M z F j Y S 0 0 Y 2 M w L T g 5 N T g t N D h h N m E 3 M j g 2 O W I y I i A v P j x F b n R y e S B U e X B l P S J B Z G R l Z F R v R G F 0 Y U 1 v Z G V s I i B W Y W x 1 Z T 0 i b D E i I C 8 + P E V u d H J 5 I F R 5 c G U 9 I l J l b G F 0 a W 9 u c 2 h p c E l u Z m 9 D b 2 5 0 Y W l u Z X I i I F Z h b H V l P S J z e y Z x d W 9 0 O 2 N v b H V t b k N v d W 5 0 J n F 1 b 3 Q 7 O j E 1 L C Z x d W 9 0 O 2 t l e U N v b H V t b k 5 h b W V z J n F 1 b 3 Q 7 O l t d L C Z x d W 9 0 O 3 F 1 Z X J 5 U m V s Y X R p b 2 5 z a G l w c y Z x d W 9 0 O z p b X S w m c X V v d D t j b 2 x 1 b W 5 J Z G V u d G l 0 a W V z J n F 1 b 3 Q 7 O l s m c X V v d D t T Z W N 0 a W 9 u M S 8 x M D A w M D A w I F N h b G V z I F J l Y 2 9 y Z H M v Q 2 h h b m d l Z C B U e X B l L n t S Z W d p b 2 4 s M H 0 m c X V v d D s s J n F 1 b 3 Q 7 U 2 V j d G l v b j E v M T A w M D A w M C B T Y W x l c y B S Z W N v c m R z L 0 N o Y W 5 n Z W Q g V H l w Z S 5 7 Q 2 9 1 b n R y e S w x f S Z x d W 9 0 O y w m c X V v d D t T Z W N 0 a W 9 u M S 8 x M D A w M D A w I F N h b G V z I F J l Y 2 9 y Z H M v Q 2 h h b m d l Z C B U e X B l L n t J d G V t I F R 5 c G U s M n 0 m c X V v d D s s J n F 1 b 3 Q 7 U 2 V j d G l v b j E v M T A w M D A w M C B T Y W x l c y B S Z W N v c m R z L 0 N o Y W 5 n Z W Q g V H l w Z S 5 7 U 2 F s Z X M g Q 2 h h b m 5 l b C w z f S Z x d W 9 0 O y w m c X V v d D t T Z W N 0 a W 9 u M S 8 x M D A w M D A w I F N h b G V z I F J l Y 2 9 y Z H M v Q 2 h h b m d l Z C B U e X B l L n t P c m R l c i B Q c m l v c m l 0 e S w 0 f S Z x d W 9 0 O y w m c X V v d D t T Z W N 0 a W 9 u M S 8 x M D A w M D A w I F N h b G V z I F J l Y 2 9 y Z H M v Q 2 h h b m d l Z C B U e X B l L n t P c m R l c i B E Y X R l L D V 9 J n F 1 b 3 Q 7 L C Z x d W 9 0 O 1 N l Y 3 R p b 2 4 x L z E w M D A w M D A g U 2 F s Z X M g U m V j b 3 J k c y 9 D a G F u Z 2 V k I F R 5 c G U u e 1 N o a X A g R G F 0 Z S w 3 f S Z x d W 9 0 O y w m c X V v d D t T Z W N 0 a W 9 u M S 8 x M D A w M D A w I F N h b G V z I F J l Y 2 9 y Z H M v Q 2 h h b m d l Z C B U e X B l L n t V b m l 0 c y B T b 2 x k L D h 9 J n F 1 b 3 Q 7 L C Z x d W 9 0 O 1 N l Y 3 R p b 2 4 x L z E w M D A w M D A g U 2 F s Z X M g U m V j b 3 J k c y 9 D a G F u Z 2 V k I F R 5 c G U u e 1 V u a X Q g U H J p Y 2 U s O X 0 m c X V v d D s s J n F 1 b 3 Q 7 U 2 V j d G l v b j E v M T A w M D A w M C B T Y W x l c y B S Z W N v c m R z L 0 N o Y W 5 n Z W Q g V H l w Z S 5 7 V W 5 p d C B D b 3 N 0 L D E w f S Z x d W 9 0 O y w m c X V v d D t T Z W N 0 a W 9 u M S 8 x M D A w M D A w I F N h b G V z I F J l Y 2 9 y Z H M v Q 2 h h b m d l Z C B U e X B l M S 5 7 U m V 2 Z W 5 1 Z S w x M H 0 m c X V v d D s s J n F 1 b 3 Q 7 U 2 V j d G l v b j E v M T A w M D A w M C B T Y W x l c y B S Z W N v c m R z L 0 N o Y W 5 n Z W Q g V H l w Z T I u e 0 N P R 1 M s M T F 9 J n F 1 b 3 Q 7 L C Z x d W 9 0 O 1 N l Y 3 R p b 2 4 x L z E w M D A w M D A g U 2 F s Z X M g U m V j b 3 J k c y 9 D a G F u Z 2 V k I F R 5 c G U z L n t Q c m 9 m a X Q s M T J 9 J n F 1 b 3 Q 7 L C Z x d W 9 0 O 1 N l Y 3 R p b 2 4 x L z E w M D A w M D A g U 2 F s Z X M g U m V j b 3 J k c y 9 D a G F u Z 2 V k I F R 5 c G U 0 L n t E Z W x p d m V y e S B k Y X l z L D E z f S Z x d W 9 0 O y w m c X V v d D t T Z W N 0 a W 9 u M S 8 x M D A w M D A w I F N h b G V z I F J l Y 2 9 y Z H M v Q W R k Z W Q g Q 2 9 u Z G l 0 a W 9 u Y W w g Q 2 9 s d W 1 u L n t E Z W x p d m V y e S B k Y X k g Z 3 J v d X A s M T R 9 J n F 1 b 3 Q 7 X S w m c X V v d D t D b 2 x 1 b W 5 D b 3 V u d C Z x d W 9 0 O z o x N S w m c X V v d D t L Z X l D b 2 x 1 b W 5 O Y W 1 l c y Z x d W 9 0 O z p b X S w m c X V v d D t D b 2 x 1 b W 5 J Z G V u d G l 0 a W V z J n F 1 b 3 Q 7 O l s m c X V v d D t T Z W N 0 a W 9 u M S 8 x M D A w M D A w I F N h b G V z I F J l Y 2 9 y Z H M v Q 2 h h b m d l Z C B U e X B l L n t S Z W d p b 2 4 s M H 0 m c X V v d D s s J n F 1 b 3 Q 7 U 2 V j d G l v b j E v M T A w M D A w M C B T Y W x l c y B S Z W N v c m R z L 0 N o Y W 5 n Z W Q g V H l w Z S 5 7 Q 2 9 1 b n R y e S w x f S Z x d W 9 0 O y w m c X V v d D t T Z W N 0 a W 9 u M S 8 x M D A w M D A w I F N h b G V z I F J l Y 2 9 y Z H M v Q 2 h h b m d l Z C B U e X B l L n t J d G V t I F R 5 c G U s M n 0 m c X V v d D s s J n F 1 b 3 Q 7 U 2 V j d G l v b j E v M T A w M D A w M C B T Y W x l c y B S Z W N v c m R z L 0 N o Y W 5 n Z W Q g V H l w Z S 5 7 U 2 F s Z X M g Q 2 h h b m 5 l b C w z f S Z x d W 9 0 O y w m c X V v d D t T Z W N 0 a W 9 u M S 8 x M D A w M D A w I F N h b G V z I F J l Y 2 9 y Z H M v Q 2 h h b m d l Z C B U e X B l L n t P c m R l c i B Q c m l v c m l 0 e S w 0 f S Z x d W 9 0 O y w m c X V v d D t T Z W N 0 a W 9 u M S 8 x M D A w M D A w I F N h b G V z I F J l Y 2 9 y Z H M v Q 2 h h b m d l Z C B U e X B l L n t P c m R l c i B E Y X R l L D V 9 J n F 1 b 3 Q 7 L C Z x d W 9 0 O 1 N l Y 3 R p b 2 4 x L z E w M D A w M D A g U 2 F s Z X M g U m V j b 3 J k c y 9 D a G F u Z 2 V k I F R 5 c G U u e 1 N o a X A g R G F 0 Z S w 3 f S Z x d W 9 0 O y w m c X V v d D t T Z W N 0 a W 9 u M S 8 x M D A w M D A w I F N h b G V z I F J l Y 2 9 y Z H M v Q 2 h h b m d l Z C B U e X B l L n t V b m l 0 c y B T b 2 x k L D h 9 J n F 1 b 3 Q 7 L C Z x d W 9 0 O 1 N l Y 3 R p b 2 4 x L z E w M D A w M D A g U 2 F s Z X M g U m V j b 3 J k c y 9 D a G F u Z 2 V k I F R 5 c G U u e 1 V u a X Q g U H J p Y 2 U s O X 0 m c X V v d D s s J n F 1 b 3 Q 7 U 2 V j d G l v b j E v M T A w M D A w M C B T Y W x l c y B S Z W N v c m R z L 0 N o Y W 5 n Z W Q g V H l w Z S 5 7 V W 5 p d C B D b 3 N 0 L D E w f S Z x d W 9 0 O y w m c X V v d D t T Z W N 0 a W 9 u M S 8 x M D A w M D A w I F N h b G V z I F J l Y 2 9 y Z H M v Q 2 h h b m d l Z C B U e X B l M S 5 7 U m V 2 Z W 5 1 Z S w x M H 0 m c X V v d D s s J n F 1 b 3 Q 7 U 2 V j d G l v b j E v M T A w M D A w M C B T Y W x l c y B S Z W N v c m R z L 0 N o Y W 5 n Z W Q g V H l w Z T I u e 0 N P R 1 M s M T F 9 J n F 1 b 3 Q 7 L C Z x d W 9 0 O 1 N l Y 3 R p b 2 4 x L z E w M D A w M D A g U 2 F s Z X M g U m V j b 3 J k c y 9 D a G F u Z 2 V k I F R 5 c G U z L n t Q c m 9 m a X Q s M T J 9 J n F 1 b 3 Q 7 L C Z x d W 9 0 O 1 N l Y 3 R p b 2 4 x L z E w M D A w M D A g U 2 F s Z X M g U m V j b 3 J k c y 9 D a G F u Z 2 V k I F R 5 c G U 0 L n t E Z W x p d m V y e S B k Y X l z L D E z f S Z x d W 9 0 O y w m c X V v d D t T Z W N 0 a W 9 u M S 8 x M D A w M D A w I F N h b G V z I F J l Y 2 9 y Z H M v Q W R k Z W Q g Q 2 9 u Z G l 0 a W 9 u Y W w g Q 2 9 s d W 1 u L n t E Z W x p d m V y e S B k Y X k g Z 3 J v d X A s M T R 9 J n F 1 b 3 Q 7 X S w m c X V v d D t S Z W x h d G l v b n N o a X B J b m Z v J n F 1 b 3 Q 7 O l t d f S I g L z 4 8 L 1 N 0 Y W J s Z U V u d H J p Z X M + P C 9 J d G V t P j x J d G V t P j x J d G V t T G 9 j Y X R p b 2 4 + P E l 0 Z W 1 U e X B l P k Z v c m 1 1 b G E 8 L 0 l 0 Z W 1 U e X B l P j x J d G V t U G F 0 a D 5 T Z W N 0 a W 9 u M S 8 x M D A w M D A w J T I w U 2 F s Z X M l M j B S Z W N v c m R z L 1 N v d X J j Z T w v S X R l b V B h d G g + P C 9 J d G V t T G 9 j Y X R p b 2 4 + P F N 0 Y W J s Z U V u d H J p Z X M g L z 4 8 L 0 l 0 Z W 0 + P E l 0 Z W 0 + P E l 0 Z W 1 M b 2 N h d G l v b j 4 8 S X R l b V R 5 c G U + R m 9 y b X V s Y T w v S X R l b V R 5 c G U + P E l 0 Z W 1 Q Y X R o P l N l Y 3 R p b 2 4 x L z E w M D A w M D A l M j B T Y W x l c y U y M F J l Y 2 9 y Z H M v M T A w M D A w M C U y M F N h b G V z J T I w U m V j b 3 J k c 1 9 T a G V l d D w v S X R l b V B h d G g + P C 9 J d G V t T G 9 j Y X R p b 2 4 + P F N 0 Y W J s Z U V u d H J p Z X M g L z 4 8 L 0 l 0 Z W 0 + P E l 0 Z W 0 + P E l 0 Z W 1 M b 2 N h d G l v b j 4 8 S X R l b V R 5 c G U + R m 9 y b X V s Y T w v S X R l b V R 5 c G U + P E l 0 Z W 1 Q Y X R o P l N l Y 3 R p b 2 4 x L z E w M D A w M D A l M j B T Y W x l c y U y M F J l Y 2 9 y Z H M v U H J v b W 9 0 Z W Q l M j B I Z W F k Z X J z P C 9 J d G V t U G F 0 a D 4 8 L 0 l 0 Z W 1 M b 2 N h d G l v b j 4 8 U 3 R h Y m x l R W 5 0 c m l l c y A v P j w v S X R l b T 4 8 S X R l b T 4 8 S X R l b U x v Y 2 F 0 a W 9 u P j x J d G V t V H l w Z T 5 G b 3 J t d W x h P C 9 J d G V t V H l w Z T 4 8 S X R l b V B h d G g + U 2 V j d G l v b j E v M T A w M D A w M C U y M F N h b G V z J T I w U m V j b 3 J k c y 9 D a G F u Z 2 V k J T I w V H l w Z T w v S X R l b V B h d G g + P C 9 J d G V t T G 9 j Y X R p b 2 4 + P F N 0 Y W J s Z U V u d H J p Z X M g L z 4 8 L 0 l 0 Z W 0 + P E l 0 Z W 0 + P E l 0 Z W 1 M b 2 N h d G l v b j 4 8 S X R l b V R 5 c G U + R m 9 y b X V s Y T w v S X R l b V R 5 c G U + P E l 0 Z W 1 Q Y X R o P l N l Y 3 R p b 2 4 x L z E w M D A w M D A l M j B T Y W x l c y U y M F J l Y 2 9 y Z H M v U m V t b 3 Z l Z C U y M E N v b H V t b n M 8 L 0 l 0 Z W 1 Q Y X R o P j w v S X R l b U x v Y 2 F 0 a W 9 u P j x T d G F i b G V F b n R y a W V z I C 8 + P C 9 J d G V t P j x J d G V t P j x J d G V t T G 9 j Y X R p b 2 4 + P E l 0 Z W 1 U e X B l P k Z v c m 1 1 b G E 8 L 0 l 0 Z W 1 U e X B l P j x J d G V t U G F 0 a D 5 T Z W N 0 a W 9 u M S 8 x M D A w M D A w J T I w U 2 F s Z X M l M j B S Z W N v c m R z L 0 F k Z G V k J T I w Q 3 V z d G 9 t P C 9 J d G V t U G F 0 a D 4 8 L 0 l 0 Z W 1 M b 2 N h d G l v b j 4 8 U 3 R h Y m x l R W 5 0 c m l l c y A v P j w v S X R l b T 4 8 S X R l b T 4 8 S X R l b U x v Y 2 F 0 a W 9 u P j x J d G V t V H l w Z T 5 G b 3 J t d W x h P C 9 J d G V t V H l w Z T 4 8 S X R l b V B h d G g + U 2 V j d G l v b j E v M T A w M D A w M C U y M F N h b G V z J T I w U m V j b 3 J k c y 9 D a G F u Z 2 V k J T I w V H l w Z T E 8 L 0 l 0 Z W 1 Q Y X R o P j w v S X R l b U x v Y 2 F 0 a W 9 u P j x T d G F i b G V F b n R y a W V z I C 8 + P C 9 J d G V t P j x J d G V t P j x J d G V t T G 9 j Y X R p b 2 4 + P E l 0 Z W 1 U e X B l P k Z v c m 1 1 b G E 8 L 0 l 0 Z W 1 U e X B l P j x J d G V t U G F 0 a D 5 T Z W N 0 a W 9 u M S 8 x M D A w M D A w J T I w U 2 F s Z X M l M j B S Z W N v c m R z L 0 F k Z G V k J T I w Q 3 V z d G 9 t M T w v S X R l b V B h d G g + P C 9 J d G V t T G 9 j Y X R p b 2 4 + P F N 0 Y W J s Z U V u d H J p Z X M g L z 4 8 L 0 l 0 Z W 0 + P E l 0 Z W 0 + P E l 0 Z W 1 M b 2 N h d G l v b j 4 8 S X R l b V R 5 c G U + R m 9 y b X V s Y T w v S X R l b V R 5 c G U + P E l 0 Z W 1 Q Y X R o P l N l Y 3 R p b 2 4 x L z E w M D A w M D A l M j B T Y W x l c y U y M F J l Y 2 9 y Z H M v Q 2 h h b m d l Z C U y M F R 5 c G U y P C 9 J d G V t U G F 0 a D 4 8 L 0 l 0 Z W 1 M b 2 N h d G l v b j 4 8 U 3 R h Y m x l R W 5 0 c m l l c y A v P j w v S X R l b T 4 8 S X R l b T 4 8 S X R l b U x v Y 2 F 0 a W 9 u P j x J d G V t V H l w Z T 5 G b 3 J t d W x h P C 9 J d G V t V H l w Z T 4 8 S X R l b V B h d G g + U 2 V j d G l v b j E v M T A w M D A w M C U y M F N h b G V z J T I w U m V j b 3 J k c y 9 B Z G R l Z C U y M E N 1 c 3 R v b T I 8 L 0 l 0 Z W 1 Q Y X R o P j w v S X R l b U x v Y 2 F 0 a W 9 u P j x T d G F i b G V F b n R y a W V z I C 8 + P C 9 J d G V t P j x J d G V t P j x J d G V t T G 9 j Y X R p b 2 4 + P E l 0 Z W 1 U e X B l P k Z v c m 1 1 b G E 8 L 0 l 0 Z W 1 U e X B l P j x J d G V t U G F 0 a D 5 T Z W N 0 a W 9 u M S 8 x M D A w M D A w J T I w U 2 F s Z X M l M j B S Z W N v c m R z L 0 N o Y W 5 n Z W Q l M j B U e X B l M z w v S X R l b V B h d G g + P C 9 J d G V t T G 9 j Y X R p b 2 4 + P F N 0 Y W J s Z U V u d H J p Z X M g L z 4 8 L 0 l 0 Z W 0 + P E l 0 Z W 0 + P E l 0 Z W 1 M b 2 N h d G l v b j 4 8 S X R l b V R 5 c G U + R m 9 y b X V s Y T w v S X R l b V R 5 c G U + P E l 0 Z W 1 Q Y X R o P l N l Y 3 R p b 2 4 x L z E w M D A w M D A l M j B T Y W x l c y U y M F J l Y 2 9 y Z H M v Q W R k Z W Q l M j B D d X N 0 b 2 0 z P C 9 J d G V t U G F 0 a D 4 8 L 0 l 0 Z W 1 M b 2 N h d G l v b j 4 8 U 3 R h Y m x l R W 5 0 c m l l c y A v P j w v S X R l b T 4 8 S X R l b T 4 8 S X R l b U x v Y 2 F 0 a W 9 u P j x J d G V t V H l w Z T 5 G b 3 J t d W x h P C 9 J d G V t V H l w Z T 4 8 S X R l b V B h d G g + U 2 V j d G l v b j E v M T A w M D A w M C U y M F N h b G V z J T I w U m V j b 3 J k c y 9 D a G F u Z 2 V k J T I w V H l w Z T Q 8 L 0 l 0 Z W 1 Q Y X R o P j w v S X R l b U x v Y 2 F 0 a W 9 u P j x T d G F i b G V F b n R y a W V z I C 8 + P C 9 J d G V t P j x J d G V t P j x J d G V t T G 9 j Y X R p b 2 4 + P E l 0 Z W 1 U e X B l P k Z v c m 1 1 b G E 8 L 0 l 0 Z W 1 U e X B l P j x J d G V t U G F 0 a D 5 T Z W N 0 a W 9 u M S 8 x M D A w M D A w J T I w U 2 F s Z X M l M j B S Z W N v c m R z L 0 F k Z G V k J T I w Q 2 9 u Z G l 0 a W 9 u Y W w l M j B D b 2 x 1 b W 4 8 L 0 l 0 Z W 1 Q Y X R o P j w v S X R l b U x v Y 2 F 0 a W 9 u P j x T d G F i b G V F b n R y a W V z I C 8 + P C 9 J d G V t P j w v S X R l b X M + P C 9 M b 2 N h b F B h Y 2 t h Z 2 V N Z X R h Z G F 0 Y U Z p b G U + F g A A A F B L B Q Y A A A A A A A A A A A A A A A A A A A A A A A A m A Q A A A Q A A A N C M n d 8 B F d E R j H o A w E / C l + s B A A A A c 3 p 3 9 U W p v E C I R r n O o 5 4 n Q A A A A A A C A A A A A A A Q Z g A A A A E A A C A A A A B 2 z f A S 2 I Y 6 p 0 2 p h R X B i U 6 8 q F k y q i 5 M n 0 8 J m R V 2 h X M V S g A A A A A O g A A A A A I A A C A A A A D Y f T o v o H d y a a g O 4 a 0 K y L u w l E 4 s B l P L z z Q + Y V C S 6 6 b b P 1 A A A A D A c O S h X f h 9 0 w y r G T n k v R s C m 2 F O w e o 2 S h 6 4 N R g 0 2 B s d a B K l p 1 n B E Q g c R 8 g Y P R g g s 2 Y J 3 y / b F F b 3 h c 8 w 8 h n a H a B K B Z m y O P z v x P 4 I I a u U I P R x S 0 A A A A C T R L x M 3 9 8 l R a / y + d 4 A R 2 k C e W 1 z 2 M r n o Q R 4 W V 2 0 M S A k q F q F 6 E k i P K g g B m w 6 m F Z f k y R i H O U A n L c x C l Q N u 1 X 3 O m 0 F < / D a t a M a s h u p > 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 2 0 2 1 - 1 2 - 2 1 T 1 0 : 1 4 : 0 9 . 7 2 0 2 9 1 3 - 1 1 : 0 0 < / L a s t P r o c e s s e d T i m e > < / D a t a M o d e l i n g S a n d b o x . S e r i a l i z e d S a n d b o x E r r o r C a c h e > ] ] > < / 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 1 0 0 0 0 0 0   S a l e s   R e c o r d s 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 1 0 0 0 0 0 0   S a l e s   R e c o r d s 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 C o l u m n s \ I t e m   T y p e < / K e y > < / a : K e y > < a : V a l u e   i : t y p e = " T a b l e W i d g e t B a s e V i e w S t a t e " / > < / a : K e y V a l u e O f D i a g r a m O b j e c t K e y a n y T y p e z b w N T n L X > < a : K e y V a l u e O f D i a g r a m O b j e c t K e y a n y T y p e z b w N T n L X > < a : K e y > < K e y > C o l u m n s \ S a l e s   C h a n n e l < / 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 C o l u m n s \ U n i t s   S o l d < / 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 C o l u m n s \ C O G S < / 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 C o l u m n s \ D e l i v e r y   d a y s < / K e y > < / a : K e y > < a : V a l u e   i : t y p e = " T a b l e W i d g e t B a s e V i e w S t a t e " / > < / a : K e y V a l u e O f D i a g r a m O b j e c t K e y a n y T y p e z b w N T n L X > < a : K e y V a l u e O f D i a g r a m O b j e c t K e y a n y T y p e z b w N T n L X > < a : K e y > < K e y > C o l u m n s \ D e l i v e r y   d a y   g r o u p < / K e y > < / a : K e y > < a : V a l u e   i : t y p e = " T a b l e W i d g e t B a s e V i e w S t a t e " / > < / a : K e y V a l u e O f D i a g r a m O b j e c t K e y a n y T y p e z b w N T n L X > < a : K e y V a l u e O f D i a g r a m O b j e c t K e y a n y T y p e z b w N T n L X > < a : K e y > < K e y > C o l u m n s \ O r d e r   D a t e   ( Y e a r ) < / K e y > < / a : K e y > < a : V a l u e   i : t y p e = " T a b l e W i d g e t B a s e V i e w S t a t e " / > < / a : K e y V a l u e O f D i a g r a m O b j e c t K e y a n y T y p e z b w N T n L X > < a : K e y V a l u e O f D i a g r a m O b j e c t K e y a n y T y p e z b w N T n L X > < a : K e y > < K e y > C o l u m n s \ O r d e r   D a t e   ( Q u a r t e r ) < / K e y > < / a : K e y > < a : V a l u e   i : t y p e = " T a b l e W i d g e t B a s e V i e w S t a t e " / > < / a : K e y V a l u e O f D i a g r a m O b j e c t K e y a n y T y p e z b w N T n L X > < a : K e y V a l u e O f D i a g r a m O b j e c t K e y a n y T y p e z b w N T n L X > < a : K e y > < K e y > C o l u m n s \ O r d e r   D a t e   ( M o n t h   I n d e x ) < / K e y > < / a : K e y > < a : V a l u e   i : t y p e = " T a b l e W i d g e t B a s e V i e w S t a t e " / > < / a : K e y V a l u e O f D i a g r a m O b j e c t K e y a n y T y p e z b w N T n L X > < a : K e y V a l u e O f D i a g r a m O b j e c t K e y a n y T y p e z b w N T n L X > < a : K e y > < K e y > C o l u m n s \ O r d e r 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P o w e r P i v o t V e r s i o n " > < C u s t o m C o n t e n t > < ! [ C D A T A [ 2 0 1 5 . 1 3 0 . 8 0 0 . 1 0 6 8 ] ] > < / 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 1 0 0 0 0 0 0   S a l e s   R e c o r d s 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 1 0 0 0 0 0 0   S a l e s   R e c o r d s 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 U n i t s   S o l d < / K e y > < / D i a g r a m O b j e c t K e y > < D i a g r a m O b j e c t K e y > < K e y > M e a s u r e s \ S u m   o f   U n i t s   S o l d \ T a g I n f o \ F o r m u l a < / K e y > < / D i a g r a m O b j e c t K e y > < D i a g r a m O b j e c t K e y > < K e y > M e a s u r e s \ S u m   o f   U n i t s   S o l d \ T a g I n f o \ V a l u e < / K e y > < / D i a g r a m O b j e c t K e y > < D i a g r a m O b j e c t K e y > < K e y > M e a s u r e s \ S u m   o f   C O G S < / K e y > < / D i a g r a m O b j e c t K e y > < D i a g r a m O b j e c t K e y > < K e y > M e a s u r e s \ S u m   o f   C O G S \ T a g I n f o \ F o r m u l a < / K e y > < / D i a g r a m O b j e c t K e y > < D i a g r a m O b j e c t K e y > < K e y > M e a s u r e s \ S u m   o f   C O G S \ T a g I n f o \ V a l u e < / K e y > < / D i a g r a m O b j e c t K e y > < D i a g r a m O b j e c t K e y > < K e y > M e a s u r e s \ S u m   o f   P r o f i t < / K e y > < / D i a g r a m O b j e c t K e y > < D i a g r a m O b j e c t K e y > < K e y > M e a s u r e s \ S u m   o f   P r o f i t \ T a g I n f o \ F o r m u l a < / K e y > < / D i a g r a m O b j e c t K e y > < D i a g r a m O b j e c t K e y > < K e y > M e a s u r e s \ S u m   o f   P r o f i t \ T a g I n f o \ V a l u e < / K e y > < / D i a g r a m O b j e c t K e y > < D i a g r a m O b j e c t K e y > < K e y > M e a s u r e s \ S u m   o f   R e v e n u e < / K e y > < / D i a g r a m O b j e c t K e y > < D i a g r a m O b j e c t K e y > < K e y > M e a s u r e s \ S u m   o f   R e v e n u e \ T a g I n f o \ F o r m u l a < / K e y > < / D i a g r a m O b j e c t K e y > < D i a g r a m O b j e c t K e y > < K e y > M e a s u r e s \ S u m   o f   R e v e n u e \ T a g I n f o \ V a l u e < / K e y > < / D i a g r a m O b j e c t K e y > < D i a g r a m O b j e c t K e y > < K e y > M e a s u r e s \ C o u n t   o f   C o u n t r y < / K e y > < / D i a g r a m O b j e c t K e y > < D i a g r a m O b j e c t K e y > < K e y > M e a s u r e s \ C o u n t   o f   C o u n t r y \ T a g I n f o \ F o r m u l a < / K e y > < / D i a g r a m O b j e c t K e y > < D i a g r a m O b j e c t K e y > < K e y > M e a s u r e s \ C o u n t   o f   C o u n t r y \ T a g I n f o \ V a l u e < / K e y > < / D i a g r a m O b j e c t K e y > < D i a g r a m O b j e c t K e y > < K e y > M e a s u r e s \ C o u n t   o f   S h i p   D a t e < / K e y > < / D i a g r a m O b j e c t K e y > < D i a g r a m O b j e c t K e y > < K e y > M e a s u r e s \ C o u n t   o f   S h i p   D a t e \ T a g I n f o \ F o r m u l a < / K e y > < / D i a g r a m O b j e c t K e y > < D i a g r a m O b j e c t K e y > < K e y > M e a s u r e s \ C o u n t   o f   S h i p   D a t e \ T a g I n f o \ V a l u e < / K e y > < / D i a g r a m O b j e c t K e y > < D i a g r a m O b j e c t K e y > < K e y > C o l u m n s \ R e g i o n < / K e y > < / D i a g r a m O b j e c t K e y > < D i a g r a m O b j e c t K e y > < K e y > C o l u m n s \ C o u n t r y < / K e y > < / D i a g r a m O b j e c t K e y > < D i a g r a m O b j e c t K e y > < K e y > C o l u m n s \ I t e m   T y p e < / K e y > < / D i a g r a m O b j e c t K e y > < D i a g r a m O b j e c t K e y > < K e y > C o l u m n s \ S a l e s   C h a n n e l < / K e y > < / D i a g r a m O b j e c t K e y > < D i a g r a m O b j e c t K e y > < K e y > C o l u m n s \ O r d e r   P r i o r i t y < / K e y > < / D i a g r a m O b j e c t K e y > < D i a g r a m O b j e c t K e y > < K e y > C o l u m n s \ O r d e r   D a t e < / K e y > < / D i a g r a m O b j e c t K e y > < D i a g r a m O b j e c t K e y > < K e y > C o l u m n s \ S h i p   D a t e < / K e y > < / D i a g r a m O b j e c t K e y > < D i a g r a m O b j e c t K e y > < K e y > C o l u m n s \ U n i t s   S o l d < / K e y > < / D i a g r a m O b j e c t K e y > < D i a g r a m O b j e c t K e y > < K e y > C o l u m n s \ U n i t   P r i c e < / K e y > < / D i a g r a m O b j e c t K e y > < D i a g r a m O b j e c t K e y > < K e y > C o l u m n s \ U n i t   C o s t < / K e y > < / D i a g r a m O b j e c t K e y > < D i a g r a m O b j e c t K e y > < K e y > C o l u m n s \ R e v e n u e < / K e y > < / D i a g r a m O b j e c t K e y > < D i a g r a m O b j e c t K e y > < K e y > C o l u m n s \ C O G S < / K e y > < / D i a g r a m O b j e c t K e y > < D i a g r a m O b j e c t K e y > < K e y > C o l u m n s \ P r o f i t < / K e y > < / D i a g r a m O b j e c t K e y > < D i a g r a m O b j e c t K e y > < K e y > C o l u m n s \ D e l i v e r y   d a y s < / K e y > < / D i a g r a m O b j e c t K e y > < D i a g r a m O b j e c t K e y > < K e y > C o l u m n s \ D e l i v e r y   d a y   g r o u p < / K e y > < / D i a g r a m O b j e c t K e y > < D i a g r a m O b j e c t K e y > < K e y > C o l u m n s \ O r d e r   D a t e   ( Y e a r ) < / K e y > < / D i a g r a m O b j e c t K e y > < D i a g r a m O b j e c t K e y > < K e y > C o l u m n s \ O r d e r   D a t e   ( Q u a r t e r ) < / K e y > < / D i a g r a m O b j e c t K e y > < D i a g r a m O b j e c t K e y > < K e y > C o l u m n s \ O r d e r   D a t e   ( M o n t h   I n d e x ) < / K e y > < / D i a g r a m O b j e c t K e y > < D i a g r a m O b j e c t K e y > < K e y > C o l u m n s \ O r d e r   D a t e   ( M o n t h ) < / K e y > < / D i a g r a m O b j e c t K e y > < D i a g r a m O b j e c t K e y > < K e y > L i n k s \ & l t ; C o l u m n s \ S u m   o f   U n i t s   S o l d & g t ; - & l t ; M e a s u r e s \ U n i t s   S o l d & g t ; < / K e y > < / D i a g r a m O b j e c t K e y > < D i a g r a m O b j e c t K e y > < K e y > L i n k s \ & l t ; C o l u m n s \ S u m   o f   U n i t s   S o l d & g t ; - & l t ; M e a s u r e s \ U n i t s   S o l d & g t ; \ C O L U M N < / K e y > < / D i a g r a m O b j e c t K e y > < D i a g r a m O b j e c t K e y > < K e y > L i n k s \ & l t ; C o l u m n s \ S u m   o f   U n i t s   S o l d & g t ; - & l t ; M e a s u r e s \ U n i t s   S o l d & g t ; \ M E A S U R E < / K e y > < / D i a g r a m O b j e c t K e y > < D i a g r a m O b j e c t K e y > < K e y > L i n k s \ & l t ; C o l u m n s \ S u m   o f   C O G S & g t ; - & l t ; M e a s u r e s \ C O G S & g t ; < / K e y > < / D i a g r a m O b j e c t K e y > < D i a g r a m O b j e c t K e y > < K e y > L i n k s \ & l t ; C o l u m n s \ S u m   o f   C O G S & g t ; - & l t ; M e a s u r e s \ C O G S & g t ; \ C O L U M N < / K e y > < / D i a g r a m O b j e c t K e y > < D i a g r a m O b j e c t K e y > < K e y > L i n k s \ & l t ; C o l u m n s \ S u m   o f   C O G S & g t ; - & l t ; M e a s u r e s \ C O G S & g t ; \ M E A S U R E 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 L i n k s \ & l t ; C o l u m n s \ C o u n t   o f   S h i p   D a t e & g t ; - & l t ; M e a s u r e s \ S h i p   D a t e & g t ; < / K e y > < / D i a g r a m O b j e c t K e y > < D i a g r a m O b j e c t K e y > < K e y > L i n k s \ & l t ; C o l u m n s \ C o u n t   o f   S h i p   D a t e & g t ; - & l t ; M e a s u r e s \ S h i p   D a t e & g t ; \ C O L U M N < / K e y > < / D i a g r a m O b j e c t K e y > < D i a g r a m O b j e c t K e y > < K e y > L i n k s \ & l t ; C o l u m n s \ C o u n t   o f   S h i p   D a t e & g t ; - & l t ; M e a s u r e s \ S h i p   D a t e & g t ; \ M E A S U R E 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 U n i t s   S o l d < / K e y > < / a : K e y > < a : V a l u e   i : t y p e = " M e a s u r e G r i d N o d e V i e w S t a t e " > < C o l u m n > 7 < / C o l u m n > < L a y e d O u t > t r u e < / L a y e d O u t > < W a s U I I n v i s i b l e > t r u e < / W a s U I I n v i s i b l e > < / a : V a l u e > < / a : K e y V a l u e O f D i a g r a m O b j e c t K e y a n y T y p e z b w N T n L X > < a : K e y V a l u e O f D i a g r a m O b j e c t K e y a n y T y p e z b w N T n L X > < a : K e y > < K e y > M e a s u r e s \ S u m   o f   U n i t s   S o l d \ T a g I n f o \ F o r m u l a < / K e y > < / a : K e y > < a : V a l u e   i : t y p e = " M e a s u r e G r i d V i e w S t a t e I D i a g r a m T a g A d d i t i o n a l I n f o " / > < / a : K e y V a l u e O f D i a g r a m O b j e c t K e y a n y T y p e z b w N T n L X > < a : K e y V a l u e O f D i a g r a m O b j e c t K e y a n y T y p e z b w N T n L X > < a : K e y > < K e y > M e a s u r e s \ S u m   o f   U n i t s   S o l d \ T a g I n f o \ V a l u e < / K e y > < / a : K e y > < a : V a l u e   i : t y p e = " M e a s u r e G r i d V i e w S t a t e I D i a g r a m T a g A d d i t i o n a l I n f o " / > < / a : K e y V a l u e O f D i a g r a m O b j e c t K e y a n y T y p e z b w N T n L X > < a : K e y V a l u e O f D i a g r a m O b j e c t K e y a n y T y p e z b w N T n L X > < a : K e y > < K e y > M e a s u r e s \ S u m   o f   C O G S < / K e y > < / a : K e y > < a : V a l u e   i : t y p e = " M e a s u r e G r i d N o d e V i e w S t a t e " > < C o l u m n > 1 1 < / C o l u m n > < L a y e d O u t > t r u e < / L a y e d O u t > < W a s U I I n v i s i b l e > t r u e < / W a s U I I n v i s i b l e > < / a : V a l u e > < / a : K e y V a l u e O f D i a g r a m O b j e c t K e y a n y T y p e z b w N T n L X > < a : K e y V a l u e O f D i a g r a m O b j e c t K e y a n y T y p e z b w N T n L X > < a : K e y > < K e y > M e a s u r e s \ S u m   o f   C O G S \ T a g I n f o \ F o r m u l a < / K e y > < / a : K e y > < a : V a l u e   i : t y p e = " M e a s u r e G r i d V i e w S t a t e I D i a g r a m T a g A d d i t i o n a l I n f o " / > < / a : K e y V a l u e O f D i a g r a m O b j e c t K e y a n y T y p e z b w N T n L X > < a : K e y V a l u e O f D i a g r a m O b j e c t K e y a n y T y p e z b w N T n L X > < a : K e y > < K e y > M e a s u r e s \ S u m   o f   C O G S \ T a g I n f o \ V a l u e < / K e y > < / a : K e y > < a : V a l u e   i : t y p e = " M e a s u r e G r i d V i e w S t a t e I D i a g r a m T a g A d d i t i o n a l I n f o " / > < / a : K e y V a l u e O f D i a g r a m O b j e c t K e y a n y T y p e z b w N T n L X > < a : K e y V a l u e O f D i a g r a m O b j e c t K e y a n y T y p e z b w N T n L X > < a : K e y > < K e y > M e a s u r e s \ S u m   o f   P r o f i t < / K e y > < / a : K e y > < a : V a l u e   i : t y p e = " M e a s u r e G r i d N o d e V i e w S t a t e " > < C o l u m n > 1 2 < / 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 R e v e n u e < / K e y > < / a : K e y > < a : V a l u e   i : t y p e = " M e a s u r e G r i d N o d e V i e w S t a t e " > < C o l u m n > 1 0 < / 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 M e a s u r e s \ C o u n t   o f   C o u n t r y < / K e y > < / a : K e y > < a : V a l u e   i : t y p e = " M e a s u r e G r i d N o d e V i e w S t a t e " > < C o l u m n > 1 < / 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 M e a s u r e s \ C o u n t   o f   S h i p   D a t e < / K e y > < / a : K e y > < a : V a l u e   i : t y p e = " M e a s u r e G r i d N o d e V i e w S t a t e " > < C o l u m n > 6 < / C o l u m n > < L a y e d O u t > t r u e < / L a y e d O u t > < W a s U I I n v i s i b l e > t r u e < / W a s U I I n v i s i b l e > < / a : V a l u e > < / a : K e y V a l u e O f D i a g r a m O b j e c t K e y a n y T y p e z b w N T n L X > < a : K e y V a l u e O f D i a g r a m O b j e c t K e y a n y T y p e z b w N T n L X > < a : K e y > < K e y > M e a s u r e s \ C o u n t   o f   S h i p   D a t e \ T a g I n f o \ F o r m u l a < / K e y > < / a : K e y > < a : V a l u e   i : t y p e = " M e a s u r e G r i d V i e w S t a t e I D i a g r a m T a g A d d i t i o n a l I n f o " / > < / a : K e y V a l u e O f D i a g r a m O b j e c t K e y a n y T y p e z b w N T n L X > < a : K e y V a l u e O f D i a g r a m O b j e c t K e y a n y T y p e z b w N T n L X > < a : K e y > < K e y > M e a s u r e s \ C o u n t   o f   S h i p   D a t e \ T a g I n f o \ V a l u e < / K e y > < / a : K e y > < a : V a l u e   i : t y p e = " M e a s u r e G r i d V i e w S t a t e I D i a g r a m T a g A d d i t i o n a l I n f o " / > < / a : K e y V a l u e O f D i a g r a m O b j e c t K e y a n y T y p e z b w N T n L X > < a : K e y V a l u e O f D i a g r a m O b j e c t K e y a n y T y p e z b w N T n L X > < a : K e y > < K e y > C o l u m n s \ R e g i o n < / 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 C o l u m n s \ I t e m   T y p e < / K e y > < / a : K e y > < a : V a l u e   i : t y p e = " M e a s u r e G r i d N o d e V i e w S t a t e " > < C o l u m n > 2 < / C o l u m n > < L a y e d O u t > t r u e < / L a y e d O u t > < / a : V a l u e > < / a : K e y V a l u e O f D i a g r a m O b j e c t K e y a n y T y p e z b w N T n L X > < a : K e y V a l u e O f D i a g r a m O b j e c t K e y a n y T y p e z b w N T n L X > < a : K e y > < K e y > C o l u m n s \ S a l e s   C h a n n e l < / K e y > < / a : K e y > < a : V a l u e   i : t y p e = " M e a s u r e G r i d N o d e V i e w S t a t e " > < C o l u m n > 3 < / C o l u m n > < L a y e d O u t > t r u e < / L a y e d O u t > < / a : V a l u e > < / a : K e y V a l u e O f D i a g r a m O b j e c t K e y a n y T y p e z b w N T n L X > < a : K e y V a l u e O f D i a g r a m O b j e c t K e y a n y T y p e z b w N T n L X > < a : K e y > < K e y > C o l u m n s \ O r d e r   P r i o r i t y < / K e y > < / a : K e y > < a : V a l u e   i : t y p e = " M e a s u r e G r i d N o d e V i e w S t a t e " > < C o l u m n > 4 < / C o l u m n > < L a y e d O u t > t r u e < / L a y e d O u t > < / a : V a l u e > < / a : K e y V a l u e O f D i a g r a m O b j e c t K e y a n y T y p e z b w N T n L X > < a : K e y V a l u e O f D i a g r a m O b j e c t K e y a n y T y p e z b w N T n L X > < a : K e y > < K e y > C o l u m n s \ O r d e r   D a t e < / K e y > < / a : K e y > < a : V a l u e   i : t y p e = " M e a s u r e G r i d N o d e V i e w S t a t e " > < C o l u m n > 5 < / C o l u m n > < L a y e d O u t > t r u e < / L a y e d O u t > < / a : V a l u e > < / a : K e y V a l u e O f D i a g r a m O b j e c t K e y a n y T y p e z b w N T n L X > < a : K e y V a l u e O f D i a g r a m O b j e c t K e y a n y T y p e z b w N T n L X > < a : K e y > < K e y > C o l u m n s \ S h i p   D a t e < / K e y > < / a : K e y > < a : V a l u e   i : t y p e = " M e a s u r e G r i d N o d e V i e w S t a t e " > < C o l u m n > 6 < / C o l u m n > < L a y e d O u t > t r u e < / L a y e d O u t > < / a : V a l u e > < / a : K e y V a l u e O f D i a g r a m O b j e c t K e y a n y T y p e z b w N T n L X > < a : K e y V a l u e O f D i a g r a m O b j e c t K e y a n y T y p e z b w N T n L X > < a : K e y > < K e y > C o l u m n s \ U n i t s   S o l d < / K e y > < / a : K e y > < a : V a l u e   i : t y p e = " M e a s u r e G r i d N o d e V i e w S t a t e " > < C o l u m n > 7 < / C o l u m n > < L a y e d O u t > t r u e < / L a y e d O u t > < / a : V a l u e > < / a : K e y V a l u e O f D i a g r a m O b j e c t K e y a n y T y p e z b w N T n L X > < a : K e y V a l u e O f D i a g r a m O b j e c t K e y a n y T y p e z b w N T n L X > < a : K e y > < K e y > C o l u m n s \ U n i t   P r i c e < / K e y > < / a : K e y > < a : V a l u e   i : t y p e = " M e a s u r e G r i d N o d e V i e w S t a t e " > < C o l u m n > 8 < / C o l u m n > < L a y e d O u t > t r u e < / L a y e d O u t > < / a : V a l u e > < / a : K e y V a l u e O f D i a g r a m O b j e c t K e y a n y T y p e z b w N T n L X > < a : K e y V a l u e O f D i a g r a m O b j e c t K e y a n y T y p e z b w N T n L X > < a : K e y > < K e y > C o l u m n s \ U n i t   C o s t < / K e y > < / a : K e y > < a : V a l u e   i : t y p e = " M e a s u r e G r i d N o d e V i e w S t a t e " > < C o l u m n > 9 < / C o l u m n > < L a y e d O u t > t r u e < / L a y e d O u t > < / a : V a l u e > < / a : K e y V a l u e O f D i a g r a m O b j e c t K e y a n y T y p e z b w N T n L X > < a : K e y V a l u e O f D i a g r a m O b j e c t K e y a n y T y p e z b w N T n L X > < a : K e y > < K e y > C o l u m n s \ R e v e n u e < / K e y > < / a : K e y > < a : V a l u e   i : t y p e = " M e a s u r e G r i d N o d e V i e w S t a t e " > < C o l u m n > 1 0 < / C o l u m n > < L a y e d O u t > t r u e < / L a y e d O u t > < / a : V a l u e > < / a : K e y V a l u e O f D i a g r a m O b j e c t K e y a n y T y p e z b w N T n L X > < a : K e y V a l u e O f D i a g r a m O b j e c t K e y a n y T y p e z b w N T n L X > < a : K e y > < K e y > C o l u m n s \ C O G S < / K e y > < / a : K e y > < a : V a l u e   i : t y p e = " M e a s u r e G r i d N o d e V i e w S t a t e " > < C o l u m n > 1 1 < / C o l u m n > < L a y e d O u t > t r u e < / L a y e d O u t > < / a : V a l u e > < / a : K e y V a l u e O f D i a g r a m O b j e c t K e y a n y T y p e z b w N T n L X > < a : K e y V a l u e O f D i a g r a m O b j e c t K e y a n y T y p e z b w N T n L X > < a : K e y > < K e y > C o l u m n s \ P r o f i t < / K e y > < / a : K e y > < a : V a l u e   i : t y p e = " M e a s u r e G r i d N o d e V i e w S t a t e " > < C o l u m n > 1 2 < / C o l u m n > < L a y e d O u t > t r u e < / L a y e d O u t > < / a : V a l u e > < / a : K e y V a l u e O f D i a g r a m O b j e c t K e y a n y T y p e z b w N T n L X > < a : K e y V a l u e O f D i a g r a m O b j e c t K e y a n y T y p e z b w N T n L X > < a : K e y > < K e y > C o l u m n s \ D e l i v e r y   d a y s < / K e y > < / a : K e y > < a : V a l u e   i : t y p e = " M e a s u r e G r i d N o d e V i e w S t a t e " > < C o l u m n > 1 3 < / C o l u m n > < L a y e d O u t > t r u e < / L a y e d O u t > < / a : V a l u e > < / a : K e y V a l u e O f D i a g r a m O b j e c t K e y a n y T y p e z b w N T n L X > < a : K e y V a l u e O f D i a g r a m O b j e c t K e y a n y T y p e z b w N T n L X > < a : K e y > < K e y > C o l u m n s \ D e l i v e r y   d a y   g r o u p < / K e y > < / a : K e y > < a : V a l u e   i : t y p e = " M e a s u r e G r i d N o d e V i e w S t a t e " > < C o l u m n > 1 4 < / C o l u m n > < L a y e d O u t > t r u e < / L a y e d O u t > < / a : V a l u e > < / a : K e y V a l u e O f D i a g r a m O b j e c t K e y a n y T y p e z b w N T n L X > < a : K e y V a l u e O f D i a g r a m O b j e c t K e y a n y T y p e z b w N T n L X > < a : K e y > < K e y > C o l u m n s \ O r d e r   D a t e   ( Y e a r ) < / K e y > < / a : K e y > < a : V a l u e   i : t y p e = " M e a s u r e G r i d N o d e V i e w S t a t e " > < C o l u m n > 1 5 < / C o l u m n > < L a y e d O u t > t r u e < / L a y e d O u t > < / a : V a l u e > < / a : K e y V a l u e O f D i a g r a m O b j e c t K e y a n y T y p e z b w N T n L X > < a : K e y V a l u e O f D i a g r a m O b j e c t K e y a n y T y p e z b w N T n L X > < a : K e y > < K e y > C o l u m n s \ O r d e r   D a t e   ( Q u a r t e r ) < / K e y > < / a : K e y > < a : V a l u e   i : t y p e = " M e a s u r e G r i d N o d e V i e w S t a t e " > < C o l u m n > 1 6 < / C o l u m n > < L a y e d O u t > t r u e < / L a y e d O u t > < / a : V a l u e > < / a : K e y V a l u e O f D i a g r a m O b j e c t K e y a n y T y p e z b w N T n L X > < a : K e y V a l u e O f D i a g r a m O b j e c t K e y a n y T y p e z b w N T n L X > < a : K e y > < K e y > C o l u m n s \ O r d e r   D a t e   ( M o n t h   I n d e x ) < / K e y > < / a : K e y > < a : V a l u e   i : t y p e = " M e a s u r e G r i d N o d e V i e w S t a t e " > < C o l u m n > 1 7 < / C o l u m n > < L a y e d O u t > t r u e < / L a y e d O u t > < / a : V a l u e > < / a : K e y V a l u e O f D i a g r a m O b j e c t K e y a n y T y p e z b w N T n L X > < a : K e y V a l u e O f D i a g r a m O b j e c t K e y a n y T y p e z b w N T n L X > < a : K e y > < K e y > C o l u m n s \ O r d e r   D a t e   ( M o n t h ) < / K e y > < / a : K e y > < a : V a l u e   i : t y p e = " M e a s u r e G r i d N o d e V i e w S t a t e " > < C o l u m n > 1 8 < / C o l u m n > < L a y e d O u t > t r u e < / L a y e d O u t > < / a : V a l u e > < / a : K e y V a l u e O f D i a g r a m O b j e c t K e y a n y T y p e z b w N T n L X > < a : K e y V a l u e O f D i a g r a m O b j e c t K e y a n y T y p e z b w N T n L X > < a : K e y > < K e y > L i n k s \ & l t ; C o l u m n s \ S u m   o f   U n i t s   S o l d & g t ; - & l t ; M e a s u r e s \ U n i t s   S o l d & g t ; < / K e y > < / a : K e y > < a : V a l u e   i : t y p e = " M e a s u r e G r i d V i e w S t a t e I D i a g r a m L i n k " / > < / a : K e y V a l u e O f D i a g r a m O b j e c t K e y a n y T y p e z b w N T n L X > < a : K e y V a l u e O f D i a g r a m O b j e c t K e y a n y T y p e z b w N T n L X > < a : K e y > < K e y > L i n k s \ & l t ; C o l u m n s \ S u m   o f   U n i t s   S o l d & g t ; - & l t ; M e a s u r e s \ U n i t s   S o l d & g t ; \ C O L U M N < / K e y > < / a : K e y > < a : V a l u e   i : t y p e = " M e a s u r e G r i d V i e w S t a t e I D i a g r a m L i n k E n d p o i n t " / > < / a : K e y V a l u e O f D i a g r a m O b j e c t K e y a n y T y p e z b w N T n L X > < a : K e y V a l u e O f D i a g r a m O b j e c t K e y a n y T y p e z b w N T n L X > < a : K e y > < K e y > L i n k s \ & l t ; C o l u m n s \ S u m   o f   U n i t s   S o l d & g t ; - & l t ; M e a s u r e s \ U n i t s   S o l d & g t ; \ M E A S U R E < / K e y > < / a : K e y > < a : V a l u e   i : t y p e = " M e a s u r e G r i d V i e w S t a t e I D i a g r a m L i n k E n d p o i n t " / > < / a : K e y V a l u e O f D i a g r a m O b j e c t K e y a n y T y p e z b w N T n L X > < a : K e y V a l u e O f D i a g r a m O b j e c t K e y a n y T y p e z b w N T n L X > < a : K e y > < K e y > L i n k s \ & l t ; C o l u m n s \ S u m   o f   C O G S & g t ; - & l t ; M e a s u r e s \ C O G S & g t ; < / K e y > < / a : K e y > < a : V a l u e   i : t y p e = " M e a s u r e G r i d V i e w S t a t e I D i a g r a m L i n k " / > < / a : K e y V a l u e O f D i a g r a m O b j e c t K e y a n y T y p e z b w N T n L X > < a : K e y V a l u e O f D i a g r a m O b j e c t K e y a n y T y p e z b w N T n L X > < a : K e y > < K e y > L i n k s \ & l t ; C o l u m n s \ S u m   o f   C O G S & g t ; - & l t ; M e a s u r e s \ C O G S & g t ; \ C O L U M N < / K e y > < / a : K e y > < a : V a l u e   i : t y p e = " M e a s u r e G r i d V i e w S t a t e I D i a g r a m L i n k E n d p o i n t " / > < / a : K e y V a l u e O f D i a g r a m O b j e c t K e y a n y T y p e z b w N T n L X > < a : K e y V a l u e O f D i a g r a m O b j e c t K e y a n y T y p e z b w N T n L X > < a : K e y > < K e y > L i n k s \ & l t ; C o l u m n s \ S u m   o f   C O G S & g t ; - & l t ; M e a s u r e s \ C O G S & g t ; \ M E A S U R E 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 L i n k s \ & l t ; C o l u m n s \ C o u n t   o f   S h i p   D a t e & g t ; - & l t ; M e a s u r e s \ S h i p   D a t e & g t ; < / K e y > < / a : K e y > < a : V a l u e   i : t y p e = " M e a s u r e G r i d V i e w S t a t e I D i a g r a m L i n k " / > < / a : K e y V a l u e O f D i a g r a m O b j e c t K e y a n y T y p e z b w N T n L X > < a : K e y V a l u e O f D i a g r a m O b j e c t K e y a n y T y p e z b w N T n L X > < a : K e y > < K e y > L i n k s \ & l t ; C o l u m n s \ C o u n t   o f   S h i p   D a t e & g t ; - & l t ; M e a s u r e s \ S h i p   D a t e & g t ; \ C O L U M N < / K e y > < / a : K e y > < a : V a l u e   i : t y p e = " M e a s u r e G r i d V i e w S t a t e I D i a g r a m L i n k E n d p o i n t " / > < / a : K e y V a l u e O f D i a g r a m O b j e c t K e y a n y T y p e z b w N T n L X > < a : K e y V a l u e O f D i a g r a m O b j e c t K e y a n y T y p e z b w N T n L X > < a : K e y > < K e y > L i n k s \ & l t ; C o l u m n s \ C o u n t   o f   S h i p   D a t e & g t ; - & l t ; M e a s u r e s \ S h i p   D a t e & g t ; \ M E A S U R E < / K e y > < / a : K e y > < a : V a l u e   i : t y p e = " M e a s u r e G r i d V i e w S t a t e I D i a g r a m L i n k E n d p o i n t " / > < / a : K e y V a l u e O f D i a g r a m O b j e c t K e y a n y T y p e z b w N T n L X > < / V i e w S t a t e s > < / D i a g r a m M a n a g e r . S e r i a l i z a b l e D i a g r a m > < / A r r a y O f D i a g r a m M a n a g e r . S e r i a l i z a b l e D i a g r a m > ] ] > < / C u s t o m C o n t e n t > < / G e m i n i > 
</file>

<file path=customXml/item3.xml>��< ? x m l   v e r s i o n = " 1 . 0 "   e n c o d i n g = " U T F - 1 6 " ? > < G e m i n i   x m l n s = " h t t p : / / g e m i n i / p i v o t c u s t o m i z a t i o n / L i n k e d T a b l e U p d a t e M o d e " > < C u s t o m C o n t e n t > < ! [ C D A T A [ T r u 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C l i e n t W i n d o w X M L " > < C u s t o m C o n t e n t > < ! [ C D A T A [ 1 0 0 0 0 0 0   S a l e s   R e c o r d s _ a b 5 2 d 8 9 b - 5 1 e b - 4 0 b a - b 0 9 0 - 7 1 e 4 a d c 0 9 3 0 f ] ] > < / C u s t o m C o n t e n t > < / G e m i n i > 
</file>

<file path=customXml/item6.xml>��< ? x m l   v e r s i o n = " 1 . 0 "   e n c o d i n g = " U T F - 1 6 " ? > < G e m i n i   x m l n s = " h t t p : / / g e m i n i / p i v o t c u s t o m i z a t i o n / I s S a n d b o x E m b e d d e d " > < C u s t o m C o n t e n t > < ! [ C D A T A [ y e s ] ] > < / C u s t o m C o n t e n t > < / G e m i n i > 
</file>

<file path=customXml/item7.xml>��< ? x m l   v e r s i o n = " 1 . 0 "   e n c o d i n g = " U T F - 1 6 " ? > < G e m i n i   x m l n s = " h t t p : / / g e m i n i / p i v o t c u s t o m i z a t i o n / S a n d b o x N o n E m p t y " > < C u s t o m C o n t e n t > < ! [ C D A T A [ 1 ] ] > < / 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AD7FCE39-52E5-4B0C-B558-1AF55133A893}">
  <ds:schemaRefs/>
</ds:datastoreItem>
</file>

<file path=customXml/itemProps10.xml><?xml version="1.0" encoding="utf-8"?>
<ds:datastoreItem xmlns:ds="http://schemas.openxmlformats.org/officeDocument/2006/customXml" ds:itemID="{46CFDEC2-3495-4EA3-A613-320DBF3160D9}">
  <ds:schemaRefs/>
</ds:datastoreItem>
</file>

<file path=customXml/itemProps11.xml><?xml version="1.0" encoding="utf-8"?>
<ds:datastoreItem xmlns:ds="http://schemas.openxmlformats.org/officeDocument/2006/customXml" ds:itemID="{1AF3DCC1-FAB7-4A3D-9F27-88222B723DBF}">
  <ds:schemaRefs/>
</ds:datastoreItem>
</file>

<file path=customXml/itemProps12.xml><?xml version="1.0" encoding="utf-8"?>
<ds:datastoreItem xmlns:ds="http://schemas.openxmlformats.org/officeDocument/2006/customXml" ds:itemID="{331F3892-55FC-4260-A7DA-EC08D329F65C}">
  <ds:schemaRefs/>
</ds:datastoreItem>
</file>

<file path=customXml/itemProps13.xml><?xml version="1.0" encoding="utf-8"?>
<ds:datastoreItem xmlns:ds="http://schemas.openxmlformats.org/officeDocument/2006/customXml" ds:itemID="{32C856D4-3BEC-41EA-ABC4-383CD70329AC}">
  <ds:schemaRefs/>
</ds:datastoreItem>
</file>

<file path=customXml/itemProps14.xml><?xml version="1.0" encoding="utf-8"?>
<ds:datastoreItem xmlns:ds="http://schemas.openxmlformats.org/officeDocument/2006/customXml" ds:itemID="{C9075A6D-1607-450C-80FF-DE9D6CF6003F}">
  <ds:schemaRefs>
    <ds:schemaRef ds:uri="http://schemas.microsoft.com/DataMashup"/>
  </ds:schemaRefs>
</ds:datastoreItem>
</file>

<file path=customXml/itemProps15.xml><?xml version="1.0" encoding="utf-8"?>
<ds:datastoreItem xmlns:ds="http://schemas.openxmlformats.org/officeDocument/2006/customXml" ds:itemID="{066E090A-411D-4358-8E42-F55575E02967}">
  <ds:schemaRefs/>
</ds:datastoreItem>
</file>

<file path=customXml/itemProps16.xml><?xml version="1.0" encoding="utf-8"?>
<ds:datastoreItem xmlns:ds="http://schemas.openxmlformats.org/officeDocument/2006/customXml" ds:itemID="{EC0142C2-4214-4386-9A89-F64A7EBD6BDE}">
  <ds:schemaRefs/>
</ds:datastoreItem>
</file>

<file path=customXml/itemProps17.xml><?xml version="1.0" encoding="utf-8"?>
<ds:datastoreItem xmlns:ds="http://schemas.openxmlformats.org/officeDocument/2006/customXml" ds:itemID="{A0D01F48-FB22-4C14-B762-BDDF762C21C4}">
  <ds:schemaRefs/>
</ds:datastoreItem>
</file>

<file path=customXml/itemProps2.xml><?xml version="1.0" encoding="utf-8"?>
<ds:datastoreItem xmlns:ds="http://schemas.openxmlformats.org/officeDocument/2006/customXml" ds:itemID="{8FE8C6CB-6478-4529-AF61-F4DAACAC8C34}">
  <ds:schemaRefs/>
</ds:datastoreItem>
</file>

<file path=customXml/itemProps3.xml><?xml version="1.0" encoding="utf-8"?>
<ds:datastoreItem xmlns:ds="http://schemas.openxmlformats.org/officeDocument/2006/customXml" ds:itemID="{3A5BD631-3DAA-4C6A-B17B-03960ABDDB87}">
  <ds:schemaRefs/>
</ds:datastoreItem>
</file>

<file path=customXml/itemProps4.xml><?xml version="1.0" encoding="utf-8"?>
<ds:datastoreItem xmlns:ds="http://schemas.openxmlformats.org/officeDocument/2006/customXml" ds:itemID="{EA2B6E2F-B13D-4C02-B5EC-88F883B37E22}">
  <ds:schemaRefs/>
</ds:datastoreItem>
</file>

<file path=customXml/itemProps5.xml><?xml version="1.0" encoding="utf-8"?>
<ds:datastoreItem xmlns:ds="http://schemas.openxmlformats.org/officeDocument/2006/customXml" ds:itemID="{30387ED6-169B-4E4A-A46E-54A337A171D9}">
  <ds:schemaRefs/>
</ds:datastoreItem>
</file>

<file path=customXml/itemProps6.xml><?xml version="1.0" encoding="utf-8"?>
<ds:datastoreItem xmlns:ds="http://schemas.openxmlformats.org/officeDocument/2006/customXml" ds:itemID="{C80CB547-5B92-49A1-87D8-FF8E0AA5E3C9}">
  <ds:schemaRefs/>
</ds:datastoreItem>
</file>

<file path=customXml/itemProps7.xml><?xml version="1.0" encoding="utf-8"?>
<ds:datastoreItem xmlns:ds="http://schemas.openxmlformats.org/officeDocument/2006/customXml" ds:itemID="{902FE53D-97D8-485E-8AAD-3B0820F26D97}">
  <ds:schemaRefs/>
</ds:datastoreItem>
</file>

<file path=customXml/itemProps8.xml><?xml version="1.0" encoding="utf-8"?>
<ds:datastoreItem xmlns:ds="http://schemas.openxmlformats.org/officeDocument/2006/customXml" ds:itemID="{9A57BEC3-DA1A-43C4-8275-B27A9A3B16D5}">
  <ds:schemaRefs/>
</ds:datastoreItem>
</file>

<file path=customXml/itemProps9.xml><?xml version="1.0" encoding="utf-8"?>
<ds:datastoreItem xmlns:ds="http://schemas.openxmlformats.org/officeDocument/2006/customXml" ds:itemID="{9747ABD3-3367-4ADA-8269-DB3CDA66B56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1</vt:i4>
      </vt:variant>
    </vt:vector>
  </HeadingPairs>
  <TitlesOfParts>
    <vt:vector size="3" baseType="lpstr">
      <vt:lpstr>Analysis</vt:lpstr>
      <vt:lpstr>Dashboard</vt:lpstr>
      <vt:lpstr>Range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Nivedita SK</cp:lastModifiedBy>
  <dcterms:created xsi:type="dcterms:W3CDTF">2021-11-05T18:58:27Z</dcterms:created>
  <dcterms:modified xsi:type="dcterms:W3CDTF">2022-09-23T14:26:35Z</dcterms:modified>
</cp:coreProperties>
</file>